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INAL THESIS-FINAL EDITION\Print\"/>
    </mc:Choice>
  </mc:AlternateContent>
  <bookViews>
    <workbookView xWindow="0" yWindow="0" windowWidth="25125" windowHeight="12435"/>
  </bookViews>
  <sheets>
    <sheet name="DAY 0" sheetId="1" r:id="rId1"/>
    <sheet name="DAY 03" sheetId="2" r:id="rId2"/>
    <sheet name="DAY 06" sheetId="3" r:id="rId3"/>
    <sheet name="DAY 09" sheetId="4" r:id="rId4"/>
    <sheet name="DAY 12" sheetId="5" r:id="rId5"/>
    <sheet name="DAY 15" sheetId="6" r:id="rId6"/>
    <sheet name="DAY 18" sheetId="7" r:id="rId7"/>
    <sheet name="GRAP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7" l="1"/>
  <c r="E30" i="2"/>
  <c r="G17" i="7" l="1"/>
  <c r="G17" i="6"/>
  <c r="G17" i="5"/>
  <c r="G17" i="4"/>
  <c r="G17" i="3"/>
  <c r="G17" i="1"/>
  <c r="G17" i="2"/>
  <c r="D16" i="7" l="1"/>
  <c r="D14" i="7"/>
  <c r="G19" i="6"/>
  <c r="G19" i="4" l="1"/>
  <c r="E16" i="4"/>
  <c r="D16" i="4"/>
  <c r="E30" i="1"/>
  <c r="H30" i="1" s="1"/>
  <c r="E25" i="2"/>
  <c r="E25" i="3"/>
  <c r="E20" i="3"/>
  <c r="D26" i="3"/>
  <c r="D21" i="3"/>
  <c r="G19" i="2"/>
  <c r="D24" i="2"/>
  <c r="D31" i="1"/>
  <c r="D29" i="1"/>
  <c r="D26" i="1"/>
  <c r="E25" i="1"/>
  <c r="H25" i="1" s="1"/>
  <c r="D24" i="1"/>
  <c r="D21" i="1"/>
  <c r="E20" i="1"/>
  <c r="H20" i="1" s="1"/>
  <c r="G19" i="1"/>
  <c r="D19" i="1"/>
  <c r="E16" i="1"/>
  <c r="H16" i="1" s="1"/>
  <c r="D16" i="1"/>
  <c r="D14" i="1"/>
  <c r="D11" i="1"/>
  <c r="E10" i="1"/>
  <c r="H10" i="1" s="1"/>
  <c r="D9" i="1"/>
  <c r="I19" i="1" l="1"/>
  <c r="D29" i="7"/>
  <c r="D29" i="2" l="1"/>
  <c r="D31" i="2"/>
  <c r="H30" i="2"/>
  <c r="D26" i="2"/>
  <c r="H25" i="2"/>
  <c r="D21" i="2"/>
  <c r="E20" i="2"/>
  <c r="H20" i="2" s="1"/>
  <c r="D19" i="2"/>
  <c r="E16" i="2"/>
  <c r="H16" i="2" s="1"/>
  <c r="D16" i="2"/>
  <c r="D14" i="2"/>
  <c r="D11" i="2"/>
  <c r="E10" i="2"/>
  <c r="H10" i="2" s="1"/>
  <c r="D9" i="2"/>
  <c r="D31" i="7"/>
  <c r="E30" i="7"/>
  <c r="H30" i="7" s="1"/>
  <c r="D26" i="7"/>
  <c r="E25" i="7"/>
  <c r="H25" i="7" s="1"/>
  <c r="D24" i="7"/>
  <c r="D21" i="7"/>
  <c r="E20" i="7"/>
  <c r="H20" i="7" s="1"/>
  <c r="G19" i="7"/>
  <c r="D19" i="7"/>
  <c r="H16" i="7"/>
  <c r="D11" i="7"/>
  <c r="E10" i="7"/>
  <c r="H10" i="7" s="1"/>
  <c r="D9" i="7"/>
  <c r="D31" i="6"/>
  <c r="E30" i="6"/>
  <c r="H30" i="6" s="1"/>
  <c r="D29" i="6"/>
  <c r="D26" i="6"/>
  <c r="E25" i="6"/>
  <c r="H25" i="6" s="1"/>
  <c r="D24" i="6"/>
  <c r="D21" i="6"/>
  <c r="E20" i="6"/>
  <c r="H20" i="6" s="1"/>
  <c r="D19" i="6"/>
  <c r="E16" i="6"/>
  <c r="H16" i="6" s="1"/>
  <c r="D16" i="6"/>
  <c r="D14" i="6"/>
  <c r="D11" i="6"/>
  <c r="E10" i="6"/>
  <c r="H10" i="6" s="1"/>
  <c r="D9" i="6"/>
  <c r="D31" i="5"/>
  <c r="E30" i="5"/>
  <c r="H30" i="5" s="1"/>
  <c r="D29" i="5"/>
  <c r="D26" i="5"/>
  <c r="E25" i="5"/>
  <c r="H25" i="5" s="1"/>
  <c r="D24" i="5"/>
  <c r="D21" i="5"/>
  <c r="E20" i="5"/>
  <c r="H20" i="5" s="1"/>
  <c r="G19" i="5"/>
  <c r="D19" i="5"/>
  <c r="E16" i="5"/>
  <c r="H16" i="5" s="1"/>
  <c r="D16" i="5"/>
  <c r="D14" i="5"/>
  <c r="D11" i="5"/>
  <c r="E10" i="5"/>
  <c r="H10" i="5" s="1"/>
  <c r="D9" i="5"/>
  <c r="D31" i="3"/>
  <c r="E30" i="3"/>
  <c r="H30" i="3" s="1"/>
  <c r="D29" i="3"/>
  <c r="H25" i="3"/>
  <c r="D24" i="3"/>
  <c r="H20" i="3"/>
  <c r="G19" i="3"/>
  <c r="D19" i="3"/>
  <c r="E16" i="3"/>
  <c r="H16" i="3" s="1"/>
  <c r="D16" i="3"/>
  <c r="D14" i="3"/>
  <c r="D11" i="3"/>
  <c r="E10" i="3"/>
  <c r="H10" i="3" s="1"/>
  <c r="D9" i="3"/>
  <c r="D31" i="4"/>
  <c r="E30" i="4"/>
  <c r="H30" i="4" s="1"/>
  <c r="D29" i="4"/>
  <c r="D26" i="4"/>
  <c r="E25" i="4"/>
  <c r="H25" i="4" s="1"/>
  <c r="D24" i="4"/>
  <c r="D21" i="4"/>
  <c r="E20" i="4"/>
  <c r="H20" i="4" s="1"/>
  <c r="D19" i="4"/>
  <c r="H16" i="4"/>
  <c r="D14" i="4"/>
  <c r="D11" i="4"/>
  <c r="E10" i="4"/>
  <c r="H10" i="4" s="1"/>
  <c r="D9" i="4"/>
  <c r="I19" i="6" l="1"/>
  <c r="I19" i="4"/>
  <c r="I19" i="2"/>
  <c r="I19" i="7"/>
  <c r="I19" i="5"/>
  <c r="I19" i="3"/>
</calcChain>
</file>

<file path=xl/sharedStrings.xml><?xml version="1.0" encoding="utf-8"?>
<sst xmlns="http://schemas.openxmlformats.org/spreadsheetml/2006/main" count="190" uniqueCount="26">
  <si>
    <t>ACCEPTED</t>
  </si>
  <si>
    <t>GRAPH</t>
  </si>
  <si>
    <t>Q TEST</t>
  </si>
  <si>
    <t>Critical values for the Q-test for a 90% confidence interval</t>
  </si>
  <si>
    <t>N</t>
  </si>
  <si>
    <t>Qc</t>
  </si>
  <si>
    <t>(DAY 0)</t>
  </si>
  <si>
    <t>ABSORBANCE</t>
  </si>
  <si>
    <t>ASCENTING ORDER</t>
  </si>
  <si>
    <t>SAMPLE WEIGHT</t>
  </si>
  <si>
    <t>AVERAGE</t>
  </si>
  <si>
    <t>ABSORBANCE/WEIGHT</t>
  </si>
  <si>
    <t>BABA ONLY</t>
  </si>
  <si>
    <t>(DAY 03)</t>
  </si>
  <si>
    <t>(DAY 06)</t>
  </si>
  <si>
    <t>(DAY 09)</t>
  </si>
  <si>
    <t>(DAY 12)</t>
  </si>
  <si>
    <t>(DAY 15)</t>
  </si>
  <si>
    <t>(DAY 18)</t>
  </si>
  <si>
    <t>Day 0</t>
  </si>
  <si>
    <t>Day 03</t>
  </si>
  <si>
    <t>Day 06</t>
  </si>
  <si>
    <t>Day 09</t>
  </si>
  <si>
    <t>Day 12</t>
  </si>
  <si>
    <t>Day 15</t>
  </si>
  <si>
    <t>Day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</si>
</sst>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14">
    <xf numFmtId="0" fontId="0" fillId="0" borderId="0" xfId="0"/>
    <xf numFmtId="0" fontId="2" fillId="2" borderId="0" xfId="1"/>
    <xf numFmtId="0" fontId="4" fillId="5" borderId="0" xfId="4"/>
    <xf numFmtId="0" fontId="4" fillId="3" borderId="0" xfId="2"/>
    <xf numFmtId="0" fontId="1" fillId="4" borderId="0" xfId="3"/>
    <xf numFmtId="0" fontId="4" fillId="6" borderId="0" xfId="5"/>
    <xf numFmtId="0" fontId="3" fillId="0" borderId="0" xfId="0" applyFont="1"/>
    <xf numFmtId="0" fontId="0" fillId="0" borderId="0" xfId="0" applyFont="1"/>
    <xf numFmtId="0" fontId="5" fillId="5" borderId="0" xfId="4" applyFont="1"/>
    <xf numFmtId="0" fontId="5" fillId="6" borderId="0" xfId="5" applyFont="1"/>
    <xf numFmtId="0" fontId="5" fillId="0" borderId="0" xfId="0" applyFont="1"/>
    <xf numFmtId="0" fontId="6" fillId="0" borderId="0" xfId="0" applyFont="1"/>
    <xf numFmtId="0" fontId="5" fillId="4" borderId="0" xfId="3" applyFont="1"/>
    <xf numFmtId="0" fontId="5" fillId="3" borderId="0" xfId="2" applyFont="1"/>
  </cellXfs>
  <cellStyles count="6">
    <cellStyle name="40% - Accent2" xfId="3" builtinId="35"/>
    <cellStyle name="60% - Accent1" xfId="2" builtinId="32"/>
    <cellStyle name="60% - Accent2" xfId="4" builtinId="36"/>
    <cellStyle name="60% - Accent6" xfId="5" builtinId="5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NZ"/>
              <a:t>BABA ONLY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5.5555555555555558E-3"/>
                  <c:y val="-0.19444444444444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3333333333332829E-3"/>
                  <c:y val="-0.28240740740740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-0.19907407407407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333333333332309E-3"/>
                  <c:y val="-0.32407407407407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0.30092592592592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777777777778798E-3"/>
                  <c:y val="-0.277777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3333333333333332E-3"/>
                  <c:y val="-0.24074074074074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GRAPH!$C$16:$C$22</c:f>
              <c:strCache>
                <c:ptCount val="7"/>
                <c:pt idx="0">
                  <c:v>Day 0</c:v>
                </c:pt>
                <c:pt idx="1">
                  <c:v>Day 03</c:v>
                </c:pt>
                <c:pt idx="2">
                  <c:v>Day 06</c:v>
                </c:pt>
                <c:pt idx="3">
                  <c:v>Day 09</c:v>
                </c:pt>
                <c:pt idx="4">
                  <c:v>Day 12</c:v>
                </c:pt>
                <c:pt idx="5">
                  <c:v>Day 15</c:v>
                </c:pt>
                <c:pt idx="6">
                  <c:v>Day 18</c:v>
                </c:pt>
              </c:strCache>
            </c:strRef>
          </c:cat>
          <c:val>
            <c:numRef>
              <c:f>GRAPH!$D$16:$D$22</c:f>
              <c:numCache>
                <c:formatCode>General</c:formatCode>
                <c:ptCount val="7"/>
                <c:pt idx="0">
                  <c:v>5.49</c:v>
                </c:pt>
                <c:pt idx="1">
                  <c:v>8.64</c:v>
                </c:pt>
                <c:pt idx="2">
                  <c:v>5.73</c:v>
                </c:pt>
                <c:pt idx="3">
                  <c:v>10.34</c:v>
                </c:pt>
                <c:pt idx="4">
                  <c:v>9.3699999999999992</c:v>
                </c:pt>
                <c:pt idx="5">
                  <c:v>8.32</c:v>
                </c:pt>
                <c:pt idx="6">
                  <c:v>7.15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1892424"/>
        <c:axId val="131892808"/>
        <c:axId val="0"/>
      </c:bar3DChart>
      <c:catAx>
        <c:axId val="13189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92808"/>
        <c:crosses val="autoZero"/>
        <c:auto val="1"/>
        <c:lblAlgn val="ctr"/>
        <c:lblOffset val="100"/>
        <c:noMultiLvlLbl val="0"/>
      </c:catAx>
      <c:valAx>
        <c:axId val="131892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92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23812</xdr:rowOff>
    </xdr:from>
    <xdr:to>
      <xdr:col>12</xdr:col>
      <xdr:colOff>314325</xdr:colOff>
      <xdr:row>25</xdr:row>
      <xdr:rowOff>100012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D1" sqref="D1:E1"/>
    </sheetView>
  </sheetViews>
  <sheetFormatPr defaultRowHeight="15" x14ac:dyDescent="0.25"/>
  <cols>
    <col min="1" max="1" width="16.570312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1.85546875" customWidth="1"/>
    <col min="7" max="7" width="11" customWidth="1"/>
    <col min="8" max="8" width="19" customWidth="1"/>
    <col min="9" max="9" width="10" customWidth="1"/>
  </cols>
  <sheetData>
    <row r="1" spans="1:19" x14ac:dyDescent="0.25">
      <c r="C1" s="6"/>
      <c r="D1" s="6" t="s">
        <v>12</v>
      </c>
      <c r="E1" s="6" t="s">
        <v>6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0.56899999999999995</v>
      </c>
      <c r="C8" s="1">
        <v>0.52300000000000002</v>
      </c>
    </row>
    <row r="9" spans="1:19" x14ac:dyDescent="0.25">
      <c r="B9" s="1">
        <v>0.52300000000000002</v>
      </c>
      <c r="C9" s="1">
        <v>0.53100000000000003</v>
      </c>
      <c r="D9">
        <f>(C12-C11)/(C12-C8)</f>
        <v>0.17391304347825887</v>
      </c>
    </row>
    <row r="10" spans="1:19" x14ac:dyDescent="0.25">
      <c r="A10">
        <v>0.1016</v>
      </c>
      <c r="B10" s="1">
        <v>0.55800000000000005</v>
      </c>
      <c r="C10" s="1">
        <v>0.55800000000000005</v>
      </c>
      <c r="D10" t="s">
        <v>0</v>
      </c>
      <c r="E10">
        <f>(SUM(C8:C12)/5)</f>
        <v>0.5484</v>
      </c>
      <c r="H10">
        <f>(E10)/A10</f>
        <v>5.3976377952755907</v>
      </c>
    </row>
    <row r="11" spans="1:19" x14ac:dyDescent="0.25">
      <c r="B11" s="1">
        <v>0.56100000000000005</v>
      </c>
      <c r="C11" s="1">
        <v>0.56100000000000005</v>
      </c>
      <c r="D11">
        <f>(C9-C8)/(C12-C8)</f>
        <v>0.17391304347826128</v>
      </c>
    </row>
    <row r="12" spans="1:19" x14ac:dyDescent="0.25">
      <c r="B12" s="1">
        <v>0.53100000000000003</v>
      </c>
      <c r="C12" s="1">
        <v>0.56899999999999995</v>
      </c>
      <c r="D12" t="s">
        <v>0</v>
      </c>
    </row>
    <row r="13" spans="1:19" x14ac:dyDescent="0.25">
      <c r="B13" s="3">
        <v>0.55200000000000005</v>
      </c>
      <c r="C13" s="3">
        <v>0.52500000000000002</v>
      </c>
    </row>
    <row r="14" spans="1:19" x14ac:dyDescent="0.25">
      <c r="B14" s="3">
        <v>0.52500000000000002</v>
      </c>
      <c r="C14" s="3">
        <v>0.52600000000000002</v>
      </c>
      <c r="D14">
        <f>(C17-C16)/(C17-C13)</f>
        <v>0.55555555555555558</v>
      </c>
    </row>
    <row r="15" spans="1:19" x14ac:dyDescent="0.25">
      <c r="B15" s="3">
        <v>0.52600000000000002</v>
      </c>
      <c r="C15" s="3">
        <v>0.52900000000000003</v>
      </c>
      <c r="D15" t="s">
        <v>0</v>
      </c>
    </row>
    <row r="16" spans="1:19" x14ac:dyDescent="0.25">
      <c r="A16">
        <v>0.1009</v>
      </c>
      <c r="B16" s="3">
        <v>0.52900000000000003</v>
      </c>
      <c r="C16" s="3">
        <v>0.53700000000000003</v>
      </c>
      <c r="D16">
        <f>(C14-C13)/(C17-C13)</f>
        <v>3.7037037037037035E-2</v>
      </c>
      <c r="E16">
        <f>(SUM(C13:C17)/5)</f>
        <v>0.53380000000000005</v>
      </c>
      <c r="F16">
        <v>0.53380000000000005</v>
      </c>
      <c r="H16">
        <f>(E16)/(A16)</f>
        <v>5.2903865213082266</v>
      </c>
    </row>
    <row r="17" spans="1:9" x14ac:dyDescent="0.25">
      <c r="B17" s="3">
        <v>0.53700000000000003</v>
      </c>
      <c r="C17" s="3">
        <v>0.55200000000000005</v>
      </c>
      <c r="D17" t="s">
        <v>0</v>
      </c>
      <c r="F17">
        <v>0.54049999999999998</v>
      </c>
      <c r="G17">
        <f>(F20-F19)/(F20-F16)</f>
        <v>0.16363636363636355</v>
      </c>
    </row>
    <row r="18" spans="1:9" x14ac:dyDescent="0.25">
      <c r="B18" s="4">
        <v>0.58699999999999997</v>
      </c>
      <c r="C18" s="4">
        <v>0.56100000000000005</v>
      </c>
      <c r="F18">
        <v>0.5484</v>
      </c>
      <c r="G18" t="s">
        <v>0</v>
      </c>
    </row>
    <row r="19" spans="1:9" x14ac:dyDescent="0.25">
      <c r="B19" s="4">
        <v>0.57199999999999995</v>
      </c>
      <c r="C19" s="4">
        <v>0.56200000000000006</v>
      </c>
      <c r="D19">
        <f>(C22-C21)/(C22-C18)</f>
        <v>0.57692307692307943</v>
      </c>
      <c r="F19">
        <v>0.5706</v>
      </c>
      <c r="G19">
        <f>(F17-F16)/(F20-F16)</f>
        <v>0.15227272727272589</v>
      </c>
      <c r="I19">
        <f>(H10+H16+H20+H25+H30)/5</f>
        <v>5.4913924985420275</v>
      </c>
    </row>
    <row r="20" spans="1:9" x14ac:dyDescent="0.25">
      <c r="A20">
        <v>0.1007</v>
      </c>
      <c r="B20" s="4">
        <v>0.56200000000000006</v>
      </c>
      <c r="C20" s="4">
        <v>0.57099999999999995</v>
      </c>
      <c r="D20" t="s">
        <v>0</v>
      </c>
      <c r="E20">
        <f>(SUM(C18:C22)/5)</f>
        <v>0.5706</v>
      </c>
      <c r="F20">
        <v>0.57779999999999998</v>
      </c>
      <c r="G20" t="s">
        <v>0</v>
      </c>
      <c r="H20">
        <f>(E20/A20)</f>
        <v>5.6663356504468716</v>
      </c>
    </row>
    <row r="21" spans="1:9" x14ac:dyDescent="0.25">
      <c r="B21" s="4">
        <v>0.57099999999999995</v>
      </c>
      <c r="C21" s="4">
        <v>0.57199999999999995</v>
      </c>
      <c r="D21">
        <f>(C19-C18)/(C22-C18)</f>
        <v>3.8461538461538623E-2</v>
      </c>
    </row>
    <row r="22" spans="1:9" x14ac:dyDescent="0.25">
      <c r="B22" s="4">
        <v>0.56100000000000005</v>
      </c>
      <c r="C22" s="4">
        <v>0.58699999999999997</v>
      </c>
      <c r="D22" t="s">
        <v>0</v>
      </c>
    </row>
    <row r="23" spans="1:9" x14ac:dyDescent="0.25">
      <c r="B23" s="5">
        <v>0.56399999999999995</v>
      </c>
      <c r="C23" s="5">
        <v>0.56399999999999995</v>
      </c>
    </row>
    <row r="24" spans="1:9" x14ac:dyDescent="0.25">
      <c r="B24" s="5">
        <v>0.58099999999999996</v>
      </c>
      <c r="C24" s="5">
        <v>0.57299999999999995</v>
      </c>
      <c r="D24">
        <f>(C27-C26)/(C27-C23)</f>
        <v>0.34615384615384615</v>
      </c>
    </row>
    <row r="25" spans="1:9" x14ac:dyDescent="0.25">
      <c r="A25">
        <v>0.10009999999999999</v>
      </c>
      <c r="B25" s="5">
        <v>0.59</v>
      </c>
      <c r="C25" s="5">
        <v>0.58099999999999996</v>
      </c>
      <c r="D25" t="s">
        <v>0</v>
      </c>
      <c r="E25">
        <f>SUM(C23:C27)/5</f>
        <v>0.57779999999999998</v>
      </c>
      <c r="H25">
        <f>(E25)/(A25)</f>
        <v>5.7722277722277724</v>
      </c>
    </row>
    <row r="26" spans="1:9" x14ac:dyDescent="0.25">
      <c r="B26" s="5">
        <v>0.57299999999999995</v>
      </c>
      <c r="C26" s="5">
        <v>0.58099999999999996</v>
      </c>
      <c r="D26">
        <f>(C24-C23)/(C27-C23)</f>
        <v>0.34615384615384615</v>
      </c>
    </row>
    <row r="27" spans="1:9" x14ac:dyDescent="0.25">
      <c r="B27" s="5">
        <v>0.58099999999999996</v>
      </c>
      <c r="C27" s="5">
        <v>0.59</v>
      </c>
      <c r="D27" t="s">
        <v>0</v>
      </c>
    </row>
    <row r="28" spans="1:9" x14ac:dyDescent="0.25">
      <c r="B28" s="2">
        <v>0.54200000000000004</v>
      </c>
      <c r="C28" s="2">
        <v>0.53800000000000003</v>
      </c>
    </row>
    <row r="29" spans="1:9" x14ac:dyDescent="0.25">
      <c r="B29" s="2">
        <v>0.54100000000000004</v>
      </c>
      <c r="C29" s="2">
        <v>0.54100000000000004</v>
      </c>
      <c r="D29">
        <f>(C31-C30)/(C31-C28)</f>
        <v>0.25</v>
      </c>
    </row>
    <row r="30" spans="1:9" x14ac:dyDescent="0.25">
      <c r="A30">
        <v>0.1014</v>
      </c>
      <c r="B30" s="2">
        <v>0.55300000000000005</v>
      </c>
      <c r="C30" s="2">
        <v>0.54100000000000004</v>
      </c>
      <c r="D30" t="s">
        <v>0</v>
      </c>
      <c r="E30">
        <f>SUM(C28:C31)/4</f>
        <v>0.54049999999999998</v>
      </c>
      <c r="H30">
        <f>(E30)/A30</f>
        <v>5.3303747534516761</v>
      </c>
    </row>
    <row r="31" spans="1:9" x14ac:dyDescent="0.25">
      <c r="B31" s="2">
        <v>0.53800000000000003</v>
      </c>
      <c r="C31" s="2">
        <v>0.54200000000000004</v>
      </c>
      <c r="D31">
        <f>(C29-C28)/(C32-C28)</f>
        <v>0.2</v>
      </c>
    </row>
    <row r="32" spans="1:9" x14ac:dyDescent="0.25">
      <c r="B32" s="2">
        <v>0.54100000000000004</v>
      </c>
      <c r="C32" s="8">
        <v>0.55300000000000005</v>
      </c>
      <c r="D32" t="s">
        <v>0</v>
      </c>
    </row>
  </sheetData>
  <sortState ref="F16:F20">
    <sortCondition ref="F1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K7" sqref="K7"/>
    </sheetView>
  </sheetViews>
  <sheetFormatPr defaultRowHeight="15" x14ac:dyDescent="0.25"/>
  <cols>
    <col min="1" max="1" width="16.570312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4.85546875" customWidth="1"/>
    <col min="7" max="7" width="11" customWidth="1"/>
    <col min="8" max="8" width="17" customWidth="1"/>
    <col min="9" max="9" width="12.5703125" customWidth="1"/>
  </cols>
  <sheetData>
    <row r="1" spans="1:19" x14ac:dyDescent="0.25">
      <c r="C1" s="6" t="s">
        <v>12</v>
      </c>
      <c r="D1" s="6" t="s">
        <v>13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0.86299999999999999</v>
      </c>
      <c r="C8" s="1">
        <v>0.86099999999999999</v>
      </c>
    </row>
    <row r="9" spans="1:19" x14ac:dyDescent="0.25">
      <c r="B9" s="1">
        <v>0.88500000000000001</v>
      </c>
      <c r="C9" s="1">
        <v>0.86299999999999999</v>
      </c>
      <c r="D9">
        <f>(C12-C11)/(C12-C8)</f>
        <v>0.33333333333333331</v>
      </c>
    </row>
    <row r="10" spans="1:19" x14ac:dyDescent="0.25">
      <c r="A10">
        <v>0.10059999999999999</v>
      </c>
      <c r="B10" s="1">
        <v>0.86599999999999999</v>
      </c>
      <c r="C10" s="1">
        <v>0.86599999999999999</v>
      </c>
      <c r="D10" t="s">
        <v>0</v>
      </c>
      <c r="E10">
        <f>(SUM(C8:C12)/5)</f>
        <v>0.87039999999999984</v>
      </c>
      <c r="H10">
        <f>(E10)/A10</f>
        <v>8.6520874751491039</v>
      </c>
    </row>
    <row r="11" spans="1:19" x14ac:dyDescent="0.25">
      <c r="B11" s="1">
        <v>0.877</v>
      </c>
      <c r="C11" s="1">
        <v>0.877</v>
      </c>
      <c r="D11">
        <f>(C9-C8)/(C12-C8)</f>
        <v>8.3333333333333329E-2</v>
      </c>
    </row>
    <row r="12" spans="1:19" x14ac:dyDescent="0.25">
      <c r="B12" s="1">
        <v>0.86099999999999999</v>
      </c>
      <c r="C12" s="1">
        <v>0.88500000000000001</v>
      </c>
      <c r="D12" t="s">
        <v>0</v>
      </c>
    </row>
    <row r="13" spans="1:19" x14ac:dyDescent="0.25">
      <c r="B13" s="3">
        <v>0.88700000000000001</v>
      </c>
      <c r="C13" s="3">
        <v>0.872</v>
      </c>
    </row>
    <row r="14" spans="1:19" x14ac:dyDescent="0.25">
      <c r="B14" s="3">
        <v>0.872</v>
      </c>
      <c r="C14" s="3">
        <v>0.872</v>
      </c>
      <c r="D14">
        <f>(C17-C16)/(C17-C13)</f>
        <v>6.25E-2</v>
      </c>
    </row>
    <row r="15" spans="1:19" x14ac:dyDescent="0.25">
      <c r="B15" s="3">
        <v>0.88800000000000001</v>
      </c>
      <c r="C15" s="3">
        <v>0.874</v>
      </c>
      <c r="D15" t="s">
        <v>0</v>
      </c>
    </row>
    <row r="16" spans="1:19" x14ac:dyDescent="0.25">
      <c r="A16">
        <v>0.1017</v>
      </c>
      <c r="B16" s="3">
        <v>0.874</v>
      </c>
      <c r="C16" s="3">
        <v>0.88700000000000001</v>
      </c>
      <c r="D16">
        <f>(C14-C13)/(C17-C13)</f>
        <v>0</v>
      </c>
      <c r="E16">
        <f>(SUM(C13:C17)/5)</f>
        <v>0.87859999999999994</v>
      </c>
      <c r="F16" s="10">
        <v>0.81850000000000001</v>
      </c>
      <c r="H16" s="11">
        <f>(E16)/(A16)</f>
        <v>8.6391347099311702</v>
      </c>
    </row>
    <row r="17" spans="1:9" x14ac:dyDescent="0.25">
      <c r="B17" s="3">
        <v>0.872</v>
      </c>
      <c r="C17" s="3">
        <v>0.88800000000000001</v>
      </c>
      <c r="D17" t="s">
        <v>0</v>
      </c>
      <c r="F17">
        <v>0.87019999999999997</v>
      </c>
      <c r="G17">
        <f>(F20-F19)/(F20-F17)</f>
        <v>0.48809523809523292</v>
      </c>
    </row>
    <row r="18" spans="1:9" x14ac:dyDescent="0.25">
      <c r="B18" s="4">
        <v>0.871</v>
      </c>
      <c r="C18" s="4">
        <v>0.85099999999999998</v>
      </c>
      <c r="F18">
        <v>0.87039999999999995</v>
      </c>
      <c r="G18" t="s">
        <v>0</v>
      </c>
    </row>
    <row r="19" spans="1:9" x14ac:dyDescent="0.25">
      <c r="B19" s="4">
        <v>0.86899999999999999</v>
      </c>
      <c r="C19" s="4">
        <v>0.86899999999999999</v>
      </c>
      <c r="D19">
        <f>(C22-C21)/(C22-C18)</f>
        <v>0.1875</v>
      </c>
      <c r="F19">
        <v>0.87450000000000006</v>
      </c>
      <c r="G19">
        <f>(F18-F17)/(F20-F17)</f>
        <v>2.3809523809520977E-2</v>
      </c>
      <c r="I19">
        <f>(H10+H16+H20+H30)/4</f>
        <v>8.6411030709290895</v>
      </c>
    </row>
    <row r="20" spans="1:9" x14ac:dyDescent="0.25">
      <c r="A20">
        <v>0.1009</v>
      </c>
      <c r="B20" s="4">
        <v>0.85099999999999998</v>
      </c>
      <c r="C20" s="4">
        <v>0.871</v>
      </c>
      <c r="D20" t="s">
        <v>0</v>
      </c>
      <c r="E20">
        <f>(SUM(C18:C22)/5)</f>
        <v>0.87019999999999997</v>
      </c>
      <c r="F20">
        <v>0.87860000000000005</v>
      </c>
      <c r="G20" t="s">
        <v>0</v>
      </c>
      <c r="H20">
        <f>(E20/A20)</f>
        <v>8.6243805748265601</v>
      </c>
    </row>
    <row r="21" spans="1:9" x14ac:dyDescent="0.25">
      <c r="B21" s="4">
        <v>0.88300000000000001</v>
      </c>
      <c r="C21" s="4">
        <v>0.877</v>
      </c>
      <c r="D21">
        <f>(C19-C18)/(C22-C18)</f>
        <v>0.5625</v>
      </c>
    </row>
    <row r="22" spans="1:9" x14ac:dyDescent="0.25">
      <c r="B22" s="4">
        <v>0.877</v>
      </c>
      <c r="C22" s="4">
        <v>0.88300000000000001</v>
      </c>
      <c r="D22" t="s">
        <v>0</v>
      </c>
    </row>
    <row r="23" spans="1:9" x14ac:dyDescent="0.25">
      <c r="B23" s="5">
        <v>0.81200000000000006</v>
      </c>
      <c r="C23" s="5">
        <v>0.81200000000000006</v>
      </c>
    </row>
    <row r="24" spans="1:9" x14ac:dyDescent="0.25">
      <c r="B24" s="5">
        <v>0.82199999999999995</v>
      </c>
      <c r="C24" s="5">
        <v>0.81799999999999995</v>
      </c>
      <c r="D24">
        <f>(C26-C25)/(C26-C23)</f>
        <v>0</v>
      </c>
    </row>
    <row r="25" spans="1:9" x14ac:dyDescent="0.25">
      <c r="A25">
        <v>0.1016</v>
      </c>
      <c r="B25" s="5">
        <v>0.84499999999999997</v>
      </c>
      <c r="C25" s="5">
        <v>0.82199999999999995</v>
      </c>
      <c r="D25" t="s">
        <v>0</v>
      </c>
      <c r="E25">
        <f>SUM(C23:C26)/4</f>
        <v>0.81850000000000001</v>
      </c>
      <c r="H25" s="10">
        <f>(E25)/(A25)</f>
        <v>8.0561023622047241</v>
      </c>
    </row>
    <row r="26" spans="1:9" x14ac:dyDescent="0.25">
      <c r="B26" s="5">
        <v>0.82199999999999995</v>
      </c>
      <c r="C26" s="5">
        <v>0.82199999999999995</v>
      </c>
      <c r="D26">
        <f>(C24-C23)/(C27-C23)</f>
        <v>0.18181818181817908</v>
      </c>
    </row>
    <row r="27" spans="1:9" x14ac:dyDescent="0.25">
      <c r="B27" s="5">
        <v>0.81799999999999995</v>
      </c>
      <c r="C27" s="9">
        <v>0.84499999999999997</v>
      </c>
      <c r="D27" t="s">
        <v>0</v>
      </c>
    </row>
    <row r="28" spans="1:9" x14ac:dyDescent="0.25">
      <c r="B28" s="2">
        <v>0.874</v>
      </c>
      <c r="C28" s="2">
        <v>0.86099999999999999</v>
      </c>
    </row>
    <row r="29" spans="1:9" x14ac:dyDescent="0.25">
      <c r="B29" s="2">
        <v>0.879</v>
      </c>
      <c r="C29" s="2">
        <v>0.86299999999999999</v>
      </c>
      <c r="D29">
        <f>(C32-C31)/(C32-C28)</f>
        <v>0.14285714285714285</v>
      </c>
    </row>
    <row r="30" spans="1:9" x14ac:dyDescent="0.25">
      <c r="A30">
        <v>0.1008</v>
      </c>
      <c r="B30" s="2">
        <v>0.88200000000000001</v>
      </c>
      <c r="C30" s="2">
        <v>0.874</v>
      </c>
      <c r="D30" t="s">
        <v>0</v>
      </c>
      <c r="E30">
        <f>SUM(C28:C32)/5</f>
        <v>0.87180000000000002</v>
      </c>
      <c r="H30">
        <f>(E30)/A30</f>
        <v>8.6488095238095237</v>
      </c>
    </row>
    <row r="31" spans="1:9" x14ac:dyDescent="0.25">
      <c r="B31" s="2">
        <v>0.86099999999999999</v>
      </c>
      <c r="C31" s="2">
        <v>0.879</v>
      </c>
      <c r="D31">
        <f>(C29-C28)/(C32-C28)</f>
        <v>9.5238095238095233E-2</v>
      </c>
    </row>
    <row r="32" spans="1:9" x14ac:dyDescent="0.25">
      <c r="B32" s="2">
        <v>0.86299999999999999</v>
      </c>
      <c r="C32" s="2">
        <v>0.88200000000000001</v>
      </c>
      <c r="D32" t="s">
        <v>0</v>
      </c>
    </row>
  </sheetData>
  <sortState ref="F17:F20">
    <sortCondition ref="F1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8" sqref="N8"/>
    </sheetView>
  </sheetViews>
  <sheetFormatPr defaultRowHeight="15" x14ac:dyDescent="0.25"/>
  <cols>
    <col min="1" max="1" width="12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2.85546875" customWidth="1"/>
    <col min="7" max="7" width="11" customWidth="1"/>
    <col min="8" max="8" width="15.140625" customWidth="1"/>
    <col min="9" max="9" width="10" customWidth="1"/>
  </cols>
  <sheetData>
    <row r="1" spans="1:19" x14ac:dyDescent="0.25">
      <c r="C1" s="6" t="s">
        <v>12</v>
      </c>
      <c r="D1" s="6" t="s">
        <v>14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0.57099999999999995</v>
      </c>
      <c r="C8" s="1">
        <v>0.57099999999999995</v>
      </c>
    </row>
    <row r="9" spans="1:19" x14ac:dyDescent="0.25">
      <c r="B9" s="1">
        <v>0.58299999999999996</v>
      </c>
      <c r="C9" s="1">
        <v>0.57299999999999995</v>
      </c>
      <c r="D9">
        <f>(C12-C11)/(C12-C8)</f>
        <v>0.16666666666666666</v>
      </c>
    </row>
    <row r="10" spans="1:19" x14ac:dyDescent="0.25">
      <c r="A10">
        <v>0.10150000000000001</v>
      </c>
      <c r="B10" s="1">
        <v>0.58099999999999996</v>
      </c>
      <c r="C10" s="1">
        <v>0.57799999999999996</v>
      </c>
      <c r="D10" t="s">
        <v>0</v>
      </c>
      <c r="E10">
        <f>(SUM(C8:C12)/5)</f>
        <v>0.57720000000000005</v>
      </c>
      <c r="H10">
        <f>(E10)/A10</f>
        <v>5.6866995073891626</v>
      </c>
    </row>
    <row r="11" spans="1:19" x14ac:dyDescent="0.25">
      <c r="B11" s="1">
        <v>0.57799999999999996</v>
      </c>
      <c r="C11" s="1">
        <v>0.58099999999999996</v>
      </c>
      <c r="D11">
        <f>(C9-C8)/(C12-C8)</f>
        <v>0.16666666666666666</v>
      </c>
    </row>
    <row r="12" spans="1:19" x14ac:dyDescent="0.25">
      <c r="B12" s="1">
        <v>0.57299999999999995</v>
      </c>
      <c r="C12" s="1">
        <v>0.58299999999999996</v>
      </c>
      <c r="D12" t="s">
        <v>0</v>
      </c>
    </row>
    <row r="13" spans="1:19" x14ac:dyDescent="0.25">
      <c r="B13" s="3">
        <v>0.59599999999999997</v>
      </c>
      <c r="C13" s="3">
        <v>0.57299999999999995</v>
      </c>
    </row>
    <row r="14" spans="1:19" x14ac:dyDescent="0.25">
      <c r="B14" s="3">
        <v>0.57299999999999995</v>
      </c>
      <c r="C14" s="3">
        <v>0.57699999999999996</v>
      </c>
      <c r="D14">
        <f>(C17-C16)/(C17-C13)</f>
        <v>0.56521739130434778</v>
      </c>
    </row>
    <row r="15" spans="1:19" x14ac:dyDescent="0.25">
      <c r="B15" s="3">
        <v>0.57699999999999996</v>
      </c>
      <c r="C15" s="3">
        <v>0.58099999999999996</v>
      </c>
      <c r="D15" t="s">
        <v>0</v>
      </c>
    </row>
    <row r="16" spans="1:19" x14ac:dyDescent="0.25">
      <c r="A16">
        <v>0.1008</v>
      </c>
      <c r="B16" s="3">
        <v>0.58099999999999996</v>
      </c>
      <c r="C16" s="3">
        <v>0.58299999999999996</v>
      </c>
      <c r="D16">
        <f>(C14-C13)/(C17-C13)</f>
        <v>0.17391304347826086</v>
      </c>
      <c r="E16">
        <f>(SUM(C13:C17)/5)</f>
        <v>0.58200000000000007</v>
      </c>
      <c r="F16">
        <v>0.57125000000000004</v>
      </c>
      <c r="H16">
        <f>(E16)/(A16)</f>
        <v>5.7738095238095246</v>
      </c>
    </row>
    <row r="17" spans="1:9" x14ac:dyDescent="0.25">
      <c r="B17" s="3">
        <v>0.58299999999999996</v>
      </c>
      <c r="C17" s="3">
        <v>0.59599999999999997</v>
      </c>
      <c r="D17" t="s">
        <v>0</v>
      </c>
      <c r="F17">
        <v>0.57720000000000005</v>
      </c>
      <c r="G17">
        <f>(F20-F19)/(F20-F16)</f>
        <v>0.36285714285714177</v>
      </c>
    </row>
    <row r="18" spans="1:9" x14ac:dyDescent="0.25">
      <c r="B18" s="4">
        <v>0.56799999999999995</v>
      </c>
      <c r="C18" s="12">
        <v>0.52300000000000002</v>
      </c>
      <c r="F18">
        <v>0.58199999999999996</v>
      </c>
      <c r="G18" t="s">
        <v>0</v>
      </c>
    </row>
    <row r="19" spans="1:9" x14ac:dyDescent="0.25">
      <c r="B19" s="4">
        <v>0.56899999999999995</v>
      </c>
      <c r="C19" s="4">
        <v>0.56699999999999995</v>
      </c>
      <c r="D19">
        <f>(C22-C21)/(C22-C18)</f>
        <v>0.20689655172413832</v>
      </c>
      <c r="F19">
        <v>0.58240000000000003</v>
      </c>
      <c r="G19">
        <f>(F17-F16)/(F20-F16)</f>
        <v>0.34000000000000141</v>
      </c>
      <c r="I19">
        <f>(H10+H16+H20+H25+H30)/5</f>
        <v>5.7288651783805493</v>
      </c>
    </row>
    <row r="20" spans="1:9" x14ac:dyDescent="0.25">
      <c r="A20">
        <v>0.1016</v>
      </c>
      <c r="B20" s="4">
        <v>0.52300000000000002</v>
      </c>
      <c r="C20" s="4">
        <v>0.56799999999999995</v>
      </c>
      <c r="D20" t="s">
        <v>0</v>
      </c>
      <c r="E20">
        <f>(SUM(C19:C22)/4)</f>
        <v>0.57124999999999992</v>
      </c>
      <c r="F20">
        <v>0.58875</v>
      </c>
      <c r="G20" t="s">
        <v>0</v>
      </c>
      <c r="H20">
        <f>(E20/A20)</f>
        <v>5.6225393700787398</v>
      </c>
    </row>
    <row r="21" spans="1:9" x14ac:dyDescent="0.25">
      <c r="B21" s="4">
        <v>0.58099999999999996</v>
      </c>
      <c r="C21" s="4">
        <v>0.56899999999999995</v>
      </c>
      <c r="D21">
        <f>(C20-C19)/(C22-C19)</f>
        <v>7.1428571428571425E-2</v>
      </c>
    </row>
    <row r="22" spans="1:9" x14ac:dyDescent="0.25">
      <c r="B22" s="4">
        <v>0.56699999999999995</v>
      </c>
      <c r="C22" s="4">
        <v>0.58099999999999996</v>
      </c>
      <c r="D22" t="s">
        <v>0</v>
      </c>
    </row>
    <row r="23" spans="1:9" x14ac:dyDescent="0.25">
      <c r="B23" s="5">
        <v>0.59299999999999997</v>
      </c>
      <c r="C23" s="9">
        <v>0.57299999999999995</v>
      </c>
    </row>
    <row r="24" spans="1:9" x14ac:dyDescent="0.25">
      <c r="B24" s="5">
        <v>0.58699999999999997</v>
      </c>
      <c r="C24" s="5">
        <v>0.58699999999999997</v>
      </c>
      <c r="D24">
        <f>(C27-C26)/(C27-C23)</f>
        <v>0.25</v>
      </c>
    </row>
    <row r="25" spans="1:9" x14ac:dyDescent="0.25">
      <c r="A25">
        <v>0.1012</v>
      </c>
      <c r="B25" s="5">
        <v>0.58799999999999997</v>
      </c>
      <c r="C25" s="5">
        <v>0.58699999999999997</v>
      </c>
      <c r="D25" t="s">
        <v>0</v>
      </c>
      <c r="E25">
        <f>SUM(C24:C27)/4</f>
        <v>0.58875</v>
      </c>
      <c r="H25">
        <f>(E25)/(A25)</f>
        <v>5.8176877470355732</v>
      </c>
    </row>
    <row r="26" spans="1:9" x14ac:dyDescent="0.25">
      <c r="B26" s="5">
        <v>0.58699999999999997</v>
      </c>
      <c r="C26" s="5">
        <v>0.58799999999999997</v>
      </c>
      <c r="D26">
        <f>(C25-C24)/(C27-C24)</f>
        <v>0</v>
      </c>
    </row>
    <row r="27" spans="1:9" x14ac:dyDescent="0.25">
      <c r="B27" s="5">
        <v>0.57299999999999995</v>
      </c>
      <c r="C27" s="5">
        <v>0.59299999999999997</v>
      </c>
      <c r="D27" t="s">
        <v>0</v>
      </c>
    </row>
    <row r="28" spans="1:9" x14ac:dyDescent="0.25">
      <c r="B28" s="2">
        <v>0.58799999999999997</v>
      </c>
      <c r="C28" s="2">
        <v>0.56699999999999995</v>
      </c>
    </row>
    <row r="29" spans="1:9" x14ac:dyDescent="0.25">
      <c r="B29" s="2">
        <v>0.56699999999999995</v>
      </c>
      <c r="C29" s="2">
        <v>0.56799999999999995</v>
      </c>
      <c r="D29">
        <f>(C32-C31)/(C32-C28)</f>
        <v>0.61111111111111116</v>
      </c>
    </row>
    <row r="30" spans="1:9" x14ac:dyDescent="0.25">
      <c r="A30">
        <v>0.1014</v>
      </c>
      <c r="B30" s="2">
        <v>0.56799999999999995</v>
      </c>
      <c r="C30" s="2">
        <v>0.56799999999999995</v>
      </c>
      <c r="D30" t="s">
        <v>0</v>
      </c>
      <c r="E30">
        <f>SUM(C28:C32)/5</f>
        <v>0.58240000000000003</v>
      </c>
      <c r="H30">
        <f>(E30)/A30</f>
        <v>5.7435897435897436</v>
      </c>
    </row>
    <row r="31" spans="1:9" x14ac:dyDescent="0.25">
      <c r="B31" s="2">
        <v>0.56799999999999995</v>
      </c>
      <c r="C31" s="2">
        <v>0.58799999999999997</v>
      </c>
      <c r="D31">
        <f>(C29-C28)/(C32-C28)</f>
        <v>1.8518518518518517E-2</v>
      </c>
    </row>
    <row r="32" spans="1:9" x14ac:dyDescent="0.25">
      <c r="B32" s="2">
        <v>0.621</v>
      </c>
      <c r="C32" s="2">
        <v>0.621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K5" sqref="K5"/>
    </sheetView>
  </sheetViews>
  <sheetFormatPr defaultRowHeight="15" x14ac:dyDescent="0.25"/>
  <cols>
    <col min="1" max="1" width="12.2851562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3.28515625" customWidth="1"/>
    <col min="7" max="7" width="11" customWidth="1"/>
    <col min="8" max="8" width="15.7109375" customWidth="1"/>
    <col min="9" max="9" width="10" customWidth="1"/>
  </cols>
  <sheetData>
    <row r="1" spans="1:19" x14ac:dyDescent="0.25">
      <c r="C1" s="6"/>
      <c r="D1" s="6" t="s">
        <v>12</v>
      </c>
      <c r="E1" s="6" t="s">
        <v>15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1.0309999999999999</v>
      </c>
      <c r="C8" s="1">
        <v>1.0309999999999999</v>
      </c>
    </row>
    <row r="9" spans="1:19" x14ac:dyDescent="0.25">
      <c r="B9" s="1">
        <v>1.0329999999999999</v>
      </c>
      <c r="C9" s="1">
        <v>1.0329999999999999</v>
      </c>
      <c r="D9">
        <f>(C12-C11)/(C12-C8)</f>
        <v>0.16666666666666666</v>
      </c>
    </row>
    <row r="10" spans="1:19" x14ac:dyDescent="0.25">
      <c r="A10">
        <v>0.1013</v>
      </c>
      <c r="B10" s="1">
        <v>1.038</v>
      </c>
      <c r="C10" s="1">
        <v>1.038</v>
      </c>
      <c r="D10" t="s">
        <v>0</v>
      </c>
      <c r="E10">
        <f>(SUM(C8:C12)/5)</f>
        <v>1.0372000000000001</v>
      </c>
      <c r="H10">
        <f>(E10)/A10</f>
        <v>10.238894373149064</v>
      </c>
    </row>
    <row r="11" spans="1:19" x14ac:dyDescent="0.25">
      <c r="B11" s="1">
        <v>1.0429999999999999</v>
      </c>
      <c r="C11" s="1">
        <v>1.0409999999999999</v>
      </c>
      <c r="D11">
        <f>(C9-C8)/(C12-C8)</f>
        <v>0.16666666666666666</v>
      </c>
    </row>
    <row r="12" spans="1:19" x14ac:dyDescent="0.25">
      <c r="B12" s="1">
        <v>1.0409999999999999</v>
      </c>
      <c r="C12" s="1">
        <v>1.0429999999999999</v>
      </c>
      <c r="D12" t="s">
        <v>0</v>
      </c>
    </row>
    <row r="13" spans="1:19" x14ac:dyDescent="0.25">
      <c r="B13" s="3">
        <v>1.056</v>
      </c>
      <c r="C13" s="13">
        <v>1.0109999999999999</v>
      </c>
    </row>
    <row r="14" spans="1:19" x14ac:dyDescent="0.25">
      <c r="B14" s="3">
        <v>1.0509999999999999</v>
      </c>
      <c r="C14" s="3">
        <v>1.0409999999999999</v>
      </c>
      <c r="D14">
        <f>(C17-C16)/(C17-C13)</f>
        <v>0.1111111111111133</v>
      </c>
    </row>
    <row r="15" spans="1:19" x14ac:dyDescent="0.25">
      <c r="B15" s="3">
        <v>1.0409999999999999</v>
      </c>
      <c r="C15" s="3">
        <v>1.0429999999999999</v>
      </c>
      <c r="D15" t="s">
        <v>0</v>
      </c>
    </row>
    <row r="16" spans="1:19" x14ac:dyDescent="0.25">
      <c r="A16">
        <v>0.1007</v>
      </c>
      <c r="B16" s="3">
        <v>1.0109999999999999</v>
      </c>
      <c r="C16" s="3">
        <v>1.0509999999999999</v>
      </c>
      <c r="D16">
        <f>(C15-C14)/(C17-C14)</f>
        <v>0.13333333333333236</v>
      </c>
      <c r="E16">
        <f>(SUM(C14:C17)/4)</f>
        <v>1.04775</v>
      </c>
      <c r="F16" s="10">
        <v>0.96840000000000004</v>
      </c>
      <c r="H16">
        <f>(E16)/(A16)</f>
        <v>10.404667328699107</v>
      </c>
    </row>
    <row r="17" spans="1:9" x14ac:dyDescent="0.25">
      <c r="B17" s="3">
        <v>1.0429999999999999</v>
      </c>
      <c r="C17" s="3">
        <v>1.056</v>
      </c>
      <c r="D17" t="s">
        <v>0</v>
      </c>
      <c r="F17">
        <v>1.0371999999999999</v>
      </c>
      <c r="G17">
        <f>(F20-F19)/(F20-F17)</f>
        <v>0.32371794871794746</v>
      </c>
    </row>
    <row r="18" spans="1:9" x14ac:dyDescent="0.25">
      <c r="B18" s="4">
        <v>1.0409999999999999</v>
      </c>
      <c r="C18" s="4">
        <v>1.0409999999999999</v>
      </c>
      <c r="F18">
        <v>1.0382</v>
      </c>
      <c r="G18" t="s">
        <v>0</v>
      </c>
    </row>
    <row r="19" spans="1:9" x14ac:dyDescent="0.25">
      <c r="B19" s="4">
        <v>1.048</v>
      </c>
      <c r="C19" s="4">
        <v>1.048</v>
      </c>
      <c r="D19">
        <f>(C22-C21)/(C22-C18)</f>
        <v>0.5</v>
      </c>
      <c r="F19">
        <v>1.04775</v>
      </c>
      <c r="G19">
        <f>(F18-F17)/(F20-F17)</f>
        <v>6.4102564102571036E-2</v>
      </c>
      <c r="I19">
        <f>(H10+H16+H20+H30)/4</f>
        <v>10.341730663369011</v>
      </c>
    </row>
    <row r="20" spans="1:9" x14ac:dyDescent="0.25">
      <c r="A20">
        <v>0.10150000000000001</v>
      </c>
      <c r="B20" s="4">
        <v>1.069</v>
      </c>
      <c r="C20" s="4">
        <v>1.0509999999999999</v>
      </c>
      <c r="D20" t="s">
        <v>0</v>
      </c>
      <c r="E20">
        <f>(SUM(C18:C22)/5)</f>
        <v>1.0528</v>
      </c>
      <c r="F20">
        <v>1.0528</v>
      </c>
      <c r="G20" t="s">
        <v>0</v>
      </c>
      <c r="H20">
        <f>(E20/A20)</f>
        <v>10.372413793103448</v>
      </c>
    </row>
    <row r="21" spans="1:9" x14ac:dyDescent="0.25">
      <c r="B21" s="4">
        <v>1.0509999999999999</v>
      </c>
      <c r="C21" s="4">
        <v>1.0549999999999999</v>
      </c>
      <c r="D21">
        <f>(C19-C18)/(C22-C18)</f>
        <v>0.25000000000000394</v>
      </c>
    </row>
    <row r="22" spans="1:9" x14ac:dyDescent="0.25">
      <c r="B22" s="4">
        <v>1.0549999999999999</v>
      </c>
      <c r="C22" s="4">
        <v>1.069</v>
      </c>
      <c r="D22" t="s">
        <v>0</v>
      </c>
    </row>
    <row r="23" spans="1:9" x14ac:dyDescent="0.25">
      <c r="B23" s="5">
        <v>0.96499999999999997</v>
      </c>
      <c r="C23" s="5">
        <v>0.96399999999999997</v>
      </c>
    </row>
    <row r="24" spans="1:9" x14ac:dyDescent="0.25">
      <c r="B24" s="5">
        <v>0.97</v>
      </c>
      <c r="C24" s="5">
        <v>0.96499999999999997</v>
      </c>
      <c r="D24">
        <f>(C27-C26)/(C27-C23)</f>
        <v>0.5714285714285714</v>
      </c>
    </row>
    <row r="25" spans="1:9" x14ac:dyDescent="0.25">
      <c r="A25">
        <v>0.1012</v>
      </c>
      <c r="B25" s="5">
        <v>0.96399999999999997</v>
      </c>
      <c r="C25" s="5">
        <v>0.96499999999999997</v>
      </c>
      <c r="D25" t="s">
        <v>0</v>
      </c>
      <c r="E25">
        <f>SUM(C23:C27)/5</f>
        <v>0.96839999999999993</v>
      </c>
      <c r="H25" s="10">
        <f>(E25)/(A25)</f>
        <v>9.5691699604743086</v>
      </c>
    </row>
    <row r="26" spans="1:9" x14ac:dyDescent="0.25">
      <c r="B26" s="5">
        <v>0.97799999999999998</v>
      </c>
      <c r="C26" s="5">
        <v>0.97</v>
      </c>
      <c r="D26">
        <f>(C24-C23)/(C27-C23)</f>
        <v>7.1428571428571425E-2</v>
      </c>
    </row>
    <row r="27" spans="1:9" x14ac:dyDescent="0.25">
      <c r="B27" s="5">
        <v>0.96499999999999997</v>
      </c>
      <c r="C27" s="5">
        <v>0.97799999999999998</v>
      </c>
      <c r="D27" t="s">
        <v>0</v>
      </c>
    </row>
    <row r="28" spans="1:9" x14ac:dyDescent="0.25">
      <c r="B28" s="2">
        <v>1.0409999999999999</v>
      </c>
      <c r="C28" s="2">
        <v>1.0329999999999999</v>
      </c>
    </row>
    <row r="29" spans="1:9" x14ac:dyDescent="0.25">
      <c r="B29" s="2">
        <v>1.038</v>
      </c>
      <c r="C29" s="2">
        <v>1.036</v>
      </c>
      <c r="D29">
        <f>(C32-C31)/(C32-C28)</f>
        <v>0.2</v>
      </c>
    </row>
    <row r="30" spans="1:9" x14ac:dyDescent="0.25">
      <c r="A30">
        <v>0.1003</v>
      </c>
      <c r="B30" s="2">
        <v>1.036</v>
      </c>
      <c r="C30" s="2">
        <v>1.038</v>
      </c>
      <c r="D30" t="s">
        <v>0</v>
      </c>
      <c r="E30">
        <f>SUM(C28:C32)/5</f>
        <v>1.0382</v>
      </c>
      <c r="H30">
        <f>(E30)/A30</f>
        <v>10.350947158524427</v>
      </c>
    </row>
    <row r="31" spans="1:9" x14ac:dyDescent="0.25">
      <c r="B31" s="2">
        <v>1.0329999999999999</v>
      </c>
      <c r="C31" s="2">
        <v>1.0409999999999999</v>
      </c>
      <c r="D31">
        <f>(C29-C28)/(C32-C28)</f>
        <v>0.30000000000001109</v>
      </c>
    </row>
    <row r="32" spans="1:9" x14ac:dyDescent="0.25">
      <c r="B32" s="2">
        <v>1.0429999999999999</v>
      </c>
      <c r="C32" s="2">
        <v>1.0429999999999999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L8" sqref="L8"/>
    </sheetView>
  </sheetViews>
  <sheetFormatPr defaultRowHeight="15" x14ac:dyDescent="0.25"/>
  <cols>
    <col min="1" max="1" width="12.14062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3.140625" customWidth="1"/>
    <col min="7" max="7" width="11" customWidth="1"/>
    <col min="8" max="8" width="17" customWidth="1"/>
    <col min="9" max="9" width="10" customWidth="1"/>
  </cols>
  <sheetData>
    <row r="1" spans="1:19" x14ac:dyDescent="0.25">
      <c r="C1" s="6"/>
      <c r="D1" s="6" t="s">
        <v>12</v>
      </c>
      <c r="E1" s="6" t="s">
        <v>16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0.96499999999999997</v>
      </c>
      <c r="C8" s="1">
        <v>0.96399999999999997</v>
      </c>
    </row>
    <row r="9" spans="1:19" x14ac:dyDescent="0.25">
      <c r="B9" s="1">
        <v>0.97</v>
      </c>
      <c r="C9" s="1">
        <v>0.96499999999999997</v>
      </c>
      <c r="D9">
        <f>(C12-C11)/(C12-C8)</f>
        <v>0.17647058823529413</v>
      </c>
    </row>
    <row r="10" spans="1:19" x14ac:dyDescent="0.25">
      <c r="A10">
        <v>0.1002</v>
      </c>
      <c r="B10" s="1">
        <v>0.96399999999999997</v>
      </c>
      <c r="C10" s="1">
        <v>0.97</v>
      </c>
      <c r="D10" t="s">
        <v>0</v>
      </c>
      <c r="E10">
        <f>(SUM(C8:C12)/5)</f>
        <v>0.97159999999999991</v>
      </c>
      <c r="H10">
        <f>(E10)/A10</f>
        <v>9.6966067864271448</v>
      </c>
    </row>
    <row r="11" spans="1:19" x14ac:dyDescent="0.25">
      <c r="B11" s="1">
        <v>0.97799999999999998</v>
      </c>
      <c r="C11" s="1">
        <v>0.97799999999999998</v>
      </c>
      <c r="D11">
        <f>(C9-C8)/(C12-C8)</f>
        <v>5.8823529411764705E-2</v>
      </c>
    </row>
    <row r="12" spans="1:19" x14ac:dyDescent="0.25">
      <c r="B12" s="1">
        <v>0.98099999999999998</v>
      </c>
      <c r="C12" s="1">
        <v>0.98099999999999998</v>
      </c>
      <c r="D12" t="s">
        <v>0</v>
      </c>
    </row>
    <row r="13" spans="1:19" x14ac:dyDescent="0.25">
      <c r="B13" s="3">
        <v>0.871</v>
      </c>
      <c r="C13" s="3">
        <v>0.871</v>
      </c>
    </row>
    <row r="14" spans="1:19" x14ac:dyDescent="0.25">
      <c r="B14" s="3">
        <v>0.89800000000000002</v>
      </c>
      <c r="C14" s="3">
        <v>0.88400000000000001</v>
      </c>
      <c r="D14">
        <f>(C17-C16)/(C17-C13)</f>
        <v>0.14705882352941177</v>
      </c>
    </row>
    <row r="15" spans="1:19" x14ac:dyDescent="0.25">
      <c r="B15" s="3">
        <v>0.88400000000000001</v>
      </c>
      <c r="C15" s="3">
        <v>0.89800000000000002</v>
      </c>
      <c r="D15" t="s">
        <v>0</v>
      </c>
    </row>
    <row r="16" spans="1:19" x14ac:dyDescent="0.25">
      <c r="A16">
        <v>0.10059999999999999</v>
      </c>
      <c r="B16" s="3">
        <v>0.90500000000000003</v>
      </c>
      <c r="C16" s="3">
        <v>0.9</v>
      </c>
      <c r="D16">
        <f>(C14-C13)/(C17-C13)</f>
        <v>0.38235294117647056</v>
      </c>
      <c r="E16">
        <f>(SUM(C13:C17)/5)</f>
        <v>0.89160000000000006</v>
      </c>
      <c r="F16">
        <v>0.89159999999999995</v>
      </c>
      <c r="H16">
        <f>(E16)/(A16)</f>
        <v>8.8628230616302197</v>
      </c>
    </row>
    <row r="17" spans="1:9" x14ac:dyDescent="0.25">
      <c r="B17" s="3">
        <v>0.9</v>
      </c>
      <c r="C17" s="3">
        <v>0.90500000000000003</v>
      </c>
      <c r="D17" t="s">
        <v>0</v>
      </c>
      <c r="F17">
        <v>0.9224</v>
      </c>
      <c r="G17">
        <f>(F20-F19)/(F20-F16)</f>
        <v>7.8341013824885022E-2</v>
      </c>
    </row>
    <row r="18" spans="1:9" x14ac:dyDescent="0.25">
      <c r="B18" s="4">
        <v>0.91800000000000004</v>
      </c>
      <c r="C18" s="4">
        <v>0.91100000000000003</v>
      </c>
      <c r="F18">
        <v>0.96160000000000001</v>
      </c>
      <c r="G18" t="s">
        <v>0</v>
      </c>
    </row>
    <row r="19" spans="1:9" x14ac:dyDescent="0.25">
      <c r="B19" s="4">
        <v>0.93300000000000005</v>
      </c>
      <c r="C19" s="4">
        <v>0.91800000000000004</v>
      </c>
      <c r="D19">
        <f>(C22-C21)/(C22-C18)</f>
        <v>0.18181818181818182</v>
      </c>
      <c r="F19">
        <v>0.97160000000000002</v>
      </c>
      <c r="G19">
        <f>(F17-F16)/(F20-F16)</f>
        <v>0.35483870967741954</v>
      </c>
      <c r="I19">
        <f>(H10+H16+H20+H25+H30)/5</f>
        <v>9.366565740610298</v>
      </c>
    </row>
    <row r="20" spans="1:9" x14ac:dyDescent="0.25">
      <c r="A20">
        <v>0.10059999999999999</v>
      </c>
      <c r="B20" s="4">
        <v>0.91100000000000003</v>
      </c>
      <c r="C20" s="4">
        <v>0.92100000000000004</v>
      </c>
      <c r="D20" t="s">
        <v>0</v>
      </c>
      <c r="E20">
        <f>(SUM(C18:C22)/5)</f>
        <v>0.9224</v>
      </c>
      <c r="F20">
        <v>0.97840000000000005</v>
      </c>
      <c r="G20" t="s">
        <v>0</v>
      </c>
      <c r="H20">
        <f>(E20/A20)</f>
        <v>9.1689860834990071</v>
      </c>
    </row>
    <row r="21" spans="1:9" x14ac:dyDescent="0.25">
      <c r="B21" s="4">
        <v>0.92900000000000005</v>
      </c>
      <c r="C21" s="4">
        <v>0.92900000000000005</v>
      </c>
      <c r="D21">
        <f>(C19-C18)/(C22-C18)</f>
        <v>0.31818181818181818</v>
      </c>
    </row>
    <row r="22" spans="1:9" x14ac:dyDescent="0.25">
      <c r="B22" s="4">
        <v>0.92100000000000004</v>
      </c>
      <c r="C22" s="4">
        <v>0.93300000000000005</v>
      </c>
      <c r="D22" t="s">
        <v>0</v>
      </c>
    </row>
    <row r="23" spans="1:9" x14ac:dyDescent="0.25">
      <c r="B23" s="5">
        <v>0.96799999999999997</v>
      </c>
      <c r="C23" s="5">
        <v>0.95099999999999996</v>
      </c>
    </row>
    <row r="24" spans="1:9" x14ac:dyDescent="0.25">
      <c r="B24" s="5">
        <v>0.95899999999999996</v>
      </c>
      <c r="C24" s="5">
        <v>0.95899999999999996</v>
      </c>
      <c r="D24">
        <f>(C27-C26)/(C27-C23)</f>
        <v>0</v>
      </c>
    </row>
    <row r="25" spans="1:9" x14ac:dyDescent="0.25">
      <c r="A25">
        <v>0.1018</v>
      </c>
      <c r="B25" s="5">
        <v>0.96199999999999997</v>
      </c>
      <c r="C25" s="5">
        <v>0.96199999999999997</v>
      </c>
      <c r="D25" t="s">
        <v>0</v>
      </c>
      <c r="E25">
        <f>SUM(C23:C27)/5</f>
        <v>0.96160000000000001</v>
      </c>
      <c r="H25">
        <f>(E25)/(A25)</f>
        <v>9.4459724950884087</v>
      </c>
    </row>
    <row r="26" spans="1:9" x14ac:dyDescent="0.25">
      <c r="B26" s="5">
        <v>0.95099999999999996</v>
      </c>
      <c r="C26" s="5">
        <v>0.96799999999999997</v>
      </c>
      <c r="D26">
        <f>(C24-C23)/(C27-C23)</f>
        <v>0.47058823529411764</v>
      </c>
    </row>
    <row r="27" spans="1:9" x14ac:dyDescent="0.25">
      <c r="B27" s="5">
        <v>0.96799999999999997</v>
      </c>
      <c r="C27" s="5">
        <v>0.96799999999999997</v>
      </c>
      <c r="D27" t="s">
        <v>0</v>
      </c>
    </row>
    <row r="28" spans="1:9" x14ac:dyDescent="0.25">
      <c r="B28" s="2">
        <v>0.98599999999999999</v>
      </c>
      <c r="C28" s="2">
        <v>0.96499999999999997</v>
      </c>
    </row>
    <row r="29" spans="1:9" x14ac:dyDescent="0.25">
      <c r="B29" s="2">
        <v>0.96499999999999997</v>
      </c>
      <c r="C29" s="2">
        <v>0.97799999999999998</v>
      </c>
      <c r="D29">
        <f>(C32-C31)/(C32-C28)</f>
        <v>0.19047619047619047</v>
      </c>
    </row>
    <row r="30" spans="1:9" x14ac:dyDescent="0.25">
      <c r="A30">
        <v>0.1013</v>
      </c>
      <c r="B30" s="2">
        <v>0.98199999999999998</v>
      </c>
      <c r="C30" s="2">
        <v>0.98099999999999998</v>
      </c>
      <c r="D30" t="s">
        <v>0</v>
      </c>
      <c r="E30">
        <f>SUM(C28:C32)/5</f>
        <v>0.97839999999999994</v>
      </c>
      <c r="H30">
        <f>(E30)/A30</f>
        <v>9.6584402764067114</v>
      </c>
    </row>
    <row r="31" spans="1:9" x14ac:dyDescent="0.25">
      <c r="B31" s="2">
        <v>0.97799999999999998</v>
      </c>
      <c r="C31" s="2">
        <v>0.98199999999999998</v>
      </c>
      <c r="D31">
        <f>(C29-C28)/(C32-C28)</f>
        <v>0.61904761904761907</v>
      </c>
    </row>
    <row r="32" spans="1:9" x14ac:dyDescent="0.25">
      <c r="B32" s="2">
        <v>0.98099999999999998</v>
      </c>
      <c r="C32" s="2">
        <v>0.98599999999999999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N6" sqref="N6"/>
    </sheetView>
  </sheetViews>
  <sheetFormatPr defaultRowHeight="15" x14ac:dyDescent="0.25"/>
  <cols>
    <col min="1" max="1" width="12.5703125" customWidth="1"/>
    <col min="2" max="2" width="14.28515625" customWidth="1"/>
    <col min="3" max="3" width="19" customWidth="1"/>
    <col min="4" max="4" width="14.28515625" customWidth="1"/>
    <col min="5" max="5" width="11.42578125" customWidth="1"/>
    <col min="6" max="6" width="12.28515625" customWidth="1"/>
    <col min="7" max="7" width="11" customWidth="1"/>
    <col min="8" max="8" width="13.5703125" customWidth="1"/>
    <col min="9" max="9" width="10" customWidth="1"/>
  </cols>
  <sheetData>
    <row r="1" spans="1:19" x14ac:dyDescent="0.25">
      <c r="C1" s="6"/>
      <c r="D1" s="6" t="s">
        <v>12</v>
      </c>
      <c r="E1" s="6" t="s">
        <v>17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0.84199999999999997</v>
      </c>
      <c r="C8" s="1">
        <v>0.81699999999999995</v>
      </c>
    </row>
    <row r="9" spans="1:19" x14ac:dyDescent="0.25">
      <c r="B9" s="1">
        <v>0.86299999999999999</v>
      </c>
      <c r="C9" s="1">
        <v>0.83099999999999996</v>
      </c>
      <c r="D9">
        <f>(C12-C11)/(C12-C8)</f>
        <v>0.45652173913043476</v>
      </c>
    </row>
    <row r="10" spans="1:19" x14ac:dyDescent="0.25">
      <c r="A10">
        <v>0.1003</v>
      </c>
      <c r="B10" s="1">
        <v>0.81699999999999995</v>
      </c>
      <c r="C10" s="1">
        <v>0.83599999999999997</v>
      </c>
      <c r="D10" t="s">
        <v>0</v>
      </c>
      <c r="E10">
        <f>(SUM(C8:C12)/5)</f>
        <v>0.83779999999999999</v>
      </c>
      <c r="H10">
        <f>(E10)/A10</f>
        <v>8.3529411764705888</v>
      </c>
    </row>
    <row r="11" spans="1:19" x14ac:dyDescent="0.25">
      <c r="B11" s="1">
        <v>0.83599999999999997</v>
      </c>
      <c r="C11" s="1">
        <v>0.84199999999999997</v>
      </c>
      <c r="D11">
        <f>(C9-C8)/(C12-C8)</f>
        <v>0.30434782608695654</v>
      </c>
    </row>
    <row r="12" spans="1:19" x14ac:dyDescent="0.25">
      <c r="B12" s="1">
        <v>0.83099999999999996</v>
      </c>
      <c r="C12" s="1">
        <v>0.86299999999999999</v>
      </c>
      <c r="D12" t="s">
        <v>0</v>
      </c>
    </row>
    <row r="13" spans="1:19" x14ac:dyDescent="0.25">
      <c r="B13" s="3">
        <v>0.82899999999999996</v>
      </c>
      <c r="C13" s="3">
        <v>0.81799999999999995</v>
      </c>
    </row>
    <row r="14" spans="1:19" x14ac:dyDescent="0.25">
      <c r="B14" s="3">
        <v>0.82099999999999995</v>
      </c>
      <c r="C14" s="3">
        <v>0.82099999999999995</v>
      </c>
      <c r="D14">
        <f>(C17-C16)/(C17-C13)</f>
        <v>0.18181818181818182</v>
      </c>
    </row>
    <row r="15" spans="1:19" x14ac:dyDescent="0.25">
      <c r="B15" s="3">
        <v>0.81799999999999995</v>
      </c>
      <c r="C15" s="3">
        <v>0.82499999999999996</v>
      </c>
      <c r="D15" t="s">
        <v>0</v>
      </c>
    </row>
    <row r="16" spans="1:19" x14ac:dyDescent="0.25">
      <c r="A16">
        <v>0.1012</v>
      </c>
      <c r="B16" s="3">
        <v>0.82699999999999996</v>
      </c>
      <c r="C16" s="3">
        <v>0.82699999999999996</v>
      </c>
      <c r="D16">
        <f>(C14-C13)/(C17-C13)</f>
        <v>0.27272727272727271</v>
      </c>
      <c r="E16">
        <f>(SUM(C13:C17)/5)</f>
        <v>0.82399999999999984</v>
      </c>
      <c r="F16" s="10">
        <v>0.73919999999999997</v>
      </c>
      <c r="H16">
        <f>(E16)/(A16)</f>
        <v>8.1422924901185763</v>
      </c>
    </row>
    <row r="17" spans="1:9" x14ac:dyDescent="0.25">
      <c r="B17" s="3">
        <v>0.82499999999999996</v>
      </c>
      <c r="C17" s="3">
        <v>0.82899999999999996</v>
      </c>
      <c r="D17" t="s">
        <v>0</v>
      </c>
      <c r="F17">
        <v>0.82399999999999995</v>
      </c>
      <c r="G17">
        <f>(F20-F19)/(F20-F16)</f>
        <v>7.5614366729680801E-3</v>
      </c>
    </row>
    <row r="18" spans="1:9" x14ac:dyDescent="0.25">
      <c r="B18" s="4">
        <v>0.83799999999999997</v>
      </c>
      <c r="C18" s="4">
        <v>0.83799999999999997</v>
      </c>
      <c r="F18">
        <v>0.83779999999999999</v>
      </c>
      <c r="G18" t="s">
        <v>0</v>
      </c>
    </row>
    <row r="19" spans="1:9" x14ac:dyDescent="0.25">
      <c r="B19" s="4">
        <v>0.84199999999999997</v>
      </c>
      <c r="C19" s="4">
        <v>0.84199999999999997</v>
      </c>
      <c r="D19">
        <f>(C22-C21)/(C22-C18)</f>
        <v>0.38461538461538464</v>
      </c>
      <c r="F19">
        <v>0.84419999999999995</v>
      </c>
      <c r="G19">
        <f>(F18-F17)/(F20-F17)</f>
        <v>0.65714285714285825</v>
      </c>
      <c r="I19">
        <f>(H10+H16+H20+H30)/4</f>
        <v>8.3195571363374121</v>
      </c>
    </row>
    <row r="20" spans="1:9" x14ac:dyDescent="0.25">
      <c r="A20">
        <v>0.1004</v>
      </c>
      <c r="B20" s="4">
        <v>0.85099999999999998</v>
      </c>
      <c r="C20" s="4">
        <v>0.84399999999999997</v>
      </c>
      <c r="D20" t="s">
        <v>0</v>
      </c>
      <c r="E20">
        <f>(SUM(C18:C22)/5)</f>
        <v>0.84420000000000006</v>
      </c>
      <c r="F20">
        <v>0.84499999999999997</v>
      </c>
      <c r="G20" t="s">
        <v>0</v>
      </c>
      <c r="H20">
        <f>(E20/A20)</f>
        <v>8.4083665338645428</v>
      </c>
    </row>
    <row r="21" spans="1:9" x14ac:dyDescent="0.25">
      <c r="B21" s="4">
        <v>0.84599999999999997</v>
      </c>
      <c r="C21" s="4">
        <v>0.84599999999999997</v>
      </c>
      <c r="D21">
        <f>(C19-C18)/(C22-C18)</f>
        <v>0.30769230769230771</v>
      </c>
    </row>
    <row r="22" spans="1:9" x14ac:dyDescent="0.25">
      <c r="B22" s="4">
        <v>0.84399999999999997</v>
      </c>
      <c r="C22" s="4">
        <v>0.85099999999999998</v>
      </c>
      <c r="D22" t="s">
        <v>0</v>
      </c>
    </row>
    <row r="23" spans="1:9" x14ac:dyDescent="0.25">
      <c r="B23" s="5">
        <v>0.73199999999999998</v>
      </c>
      <c r="C23" s="5">
        <v>0.73199999999999998</v>
      </c>
    </row>
    <row r="24" spans="1:9" x14ac:dyDescent="0.25">
      <c r="B24" s="5">
        <v>0.73499999999999999</v>
      </c>
      <c r="C24" s="5">
        <v>0.73499999999999999</v>
      </c>
      <c r="D24">
        <f>(C27-C26)/(C27-C23)</f>
        <v>0.5</v>
      </c>
    </row>
    <row r="25" spans="1:9" x14ac:dyDescent="0.25">
      <c r="A25">
        <v>0.1013</v>
      </c>
      <c r="B25" s="5">
        <v>0.74199999999999999</v>
      </c>
      <c r="C25" s="5">
        <v>0.73499999999999999</v>
      </c>
      <c r="D25" t="s">
        <v>0</v>
      </c>
      <c r="E25">
        <f>SUM(C23:C27)/5</f>
        <v>0.73919999999999997</v>
      </c>
      <c r="H25">
        <f>(E25)/(A25)</f>
        <v>7.2971372161895358</v>
      </c>
    </row>
    <row r="26" spans="1:9" x14ac:dyDescent="0.25">
      <c r="B26" s="5">
        <v>0.73499999999999999</v>
      </c>
      <c r="C26" s="5">
        <v>0.74199999999999999</v>
      </c>
      <c r="D26">
        <f>(C24-C23)/(C27-C23)</f>
        <v>0.15</v>
      </c>
    </row>
    <row r="27" spans="1:9" x14ac:dyDescent="0.25">
      <c r="B27" s="5">
        <v>0.752</v>
      </c>
      <c r="C27" s="5">
        <v>0.752</v>
      </c>
      <c r="D27" t="s">
        <v>0</v>
      </c>
    </row>
    <row r="28" spans="1:9" x14ac:dyDescent="0.25">
      <c r="B28" s="2">
        <v>0.83299999999999996</v>
      </c>
      <c r="C28" s="2">
        <v>0.83299999999999996</v>
      </c>
    </row>
    <row r="29" spans="1:9" x14ac:dyDescent="0.25">
      <c r="B29" s="2">
        <v>0.85599999999999998</v>
      </c>
      <c r="C29" s="2">
        <v>0.83599999999999997</v>
      </c>
      <c r="D29">
        <f>(C32-C31)/(C32-C28)</f>
        <v>4.3478260869565216E-2</v>
      </c>
    </row>
    <row r="30" spans="1:9" x14ac:dyDescent="0.25">
      <c r="A30">
        <v>0.1009</v>
      </c>
      <c r="B30" s="2">
        <v>0.84499999999999997</v>
      </c>
      <c r="C30" s="2">
        <v>0.84499999999999997</v>
      </c>
      <c r="D30" t="s">
        <v>0</v>
      </c>
      <c r="E30">
        <f>SUM(C28:C32)/5</f>
        <v>0.84500000000000008</v>
      </c>
      <c r="H30">
        <f>(E30)/A30</f>
        <v>8.3746283448959371</v>
      </c>
    </row>
    <row r="31" spans="1:9" x14ac:dyDescent="0.25">
      <c r="B31" s="2">
        <v>0.83599999999999997</v>
      </c>
      <c r="C31" s="2">
        <v>0.85499999999999998</v>
      </c>
      <c r="D31">
        <f>(C29-C28)/(C32-C28)</f>
        <v>0.13043478260869565</v>
      </c>
    </row>
    <row r="32" spans="1:9" x14ac:dyDescent="0.25">
      <c r="B32" s="2">
        <v>0.85499999999999998</v>
      </c>
      <c r="C32" s="2">
        <v>0.85599999999999998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L7" sqref="L7"/>
    </sheetView>
  </sheetViews>
  <sheetFormatPr defaultRowHeight="15" x14ac:dyDescent="0.25"/>
  <cols>
    <col min="1" max="1" width="12" customWidth="1"/>
    <col min="2" max="2" width="14.28515625" customWidth="1"/>
    <col min="3" max="3" width="15.5703125" customWidth="1"/>
    <col min="4" max="4" width="14.28515625" customWidth="1"/>
    <col min="5" max="5" width="11.42578125" customWidth="1"/>
    <col min="6" max="6" width="13.140625" customWidth="1"/>
    <col min="7" max="7" width="11" customWidth="1"/>
    <col min="8" max="8" width="20" customWidth="1"/>
    <col min="9" max="9" width="10" customWidth="1"/>
  </cols>
  <sheetData>
    <row r="1" spans="1:19" x14ac:dyDescent="0.25">
      <c r="C1" s="6"/>
      <c r="D1" s="6" t="s">
        <v>12</v>
      </c>
      <c r="E1" s="6" t="s">
        <v>18</v>
      </c>
    </row>
    <row r="2" spans="1:19" x14ac:dyDescent="0.25">
      <c r="A2" s="6"/>
      <c r="B2" s="6" t="s">
        <v>3</v>
      </c>
      <c r="C2" s="6"/>
      <c r="D2" s="6"/>
      <c r="E2" s="6"/>
      <c r="F2" s="6"/>
      <c r="G2" s="6"/>
      <c r="H2" s="6"/>
      <c r="I2" s="6"/>
    </row>
    <row r="3" spans="1:19" x14ac:dyDescent="0.25">
      <c r="A3" s="6" t="s">
        <v>4</v>
      </c>
      <c r="B3" s="6">
        <v>3</v>
      </c>
      <c r="C3" s="6">
        <v>4</v>
      </c>
      <c r="D3" s="6">
        <v>5</v>
      </c>
      <c r="E3" s="6">
        <v>6</v>
      </c>
      <c r="F3" s="6">
        <v>7</v>
      </c>
      <c r="G3" s="6">
        <v>8</v>
      </c>
      <c r="H3" s="6">
        <v>9</v>
      </c>
      <c r="I3" s="6">
        <v>10</v>
      </c>
    </row>
    <row r="4" spans="1:19" x14ac:dyDescent="0.25">
      <c r="A4" s="6" t="s">
        <v>5</v>
      </c>
      <c r="B4" s="6">
        <v>0.94</v>
      </c>
      <c r="C4" s="6">
        <v>0.76</v>
      </c>
      <c r="D4" s="6">
        <v>0.64</v>
      </c>
      <c r="E4" s="6">
        <v>0.56000000000000005</v>
      </c>
      <c r="F4" s="6">
        <v>0.51</v>
      </c>
      <c r="G4" s="6">
        <v>0.47</v>
      </c>
      <c r="H4" s="6">
        <v>0.44</v>
      </c>
      <c r="I4" s="6">
        <v>0.41</v>
      </c>
    </row>
    <row r="5" spans="1:19" x14ac:dyDescent="0.25"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 t="s">
        <v>9</v>
      </c>
      <c r="B6" t="s">
        <v>7</v>
      </c>
      <c r="C6" t="s">
        <v>8</v>
      </c>
      <c r="D6" t="s">
        <v>2</v>
      </c>
      <c r="E6" t="s">
        <v>10</v>
      </c>
      <c r="F6" t="s">
        <v>8</v>
      </c>
      <c r="G6" t="s">
        <v>2</v>
      </c>
      <c r="H6" t="s">
        <v>11</v>
      </c>
      <c r="I6" t="s">
        <v>10</v>
      </c>
    </row>
    <row r="8" spans="1:19" x14ac:dyDescent="0.25">
      <c r="B8" s="1">
        <v>0.82799999999999996</v>
      </c>
      <c r="C8" s="1">
        <v>0.82499999999999996</v>
      </c>
    </row>
    <row r="9" spans="1:19" x14ac:dyDescent="0.25">
      <c r="B9" s="1">
        <v>0.83599999999999997</v>
      </c>
      <c r="C9" s="1">
        <v>0.82499999999999996</v>
      </c>
      <c r="D9">
        <f>(C12-C11)/(C12-C8)</f>
        <v>0.45454545454545453</v>
      </c>
    </row>
    <row r="10" spans="1:19" x14ac:dyDescent="0.25">
      <c r="A10">
        <v>0.1007</v>
      </c>
      <c r="B10" s="1">
        <v>0.82499999999999996</v>
      </c>
      <c r="C10" s="1">
        <v>0.82799999999999996</v>
      </c>
      <c r="D10" t="s">
        <v>0</v>
      </c>
      <c r="E10">
        <f>(SUM(C8:C12)/5)</f>
        <v>0.82899999999999996</v>
      </c>
      <c r="H10">
        <f>(E10)/A10</f>
        <v>8.2323733862959276</v>
      </c>
    </row>
    <row r="11" spans="1:19" x14ac:dyDescent="0.25">
      <c r="B11" s="1">
        <v>0.82499999999999996</v>
      </c>
      <c r="C11" s="1">
        <v>0.83099999999999996</v>
      </c>
      <c r="D11">
        <f>(C9-C8)/(C12-C8)</f>
        <v>0</v>
      </c>
    </row>
    <row r="12" spans="1:19" x14ac:dyDescent="0.25">
      <c r="B12" s="1">
        <v>0.83099999999999996</v>
      </c>
      <c r="C12" s="1">
        <v>0.83599999999999997</v>
      </c>
      <c r="D12" t="s">
        <v>0</v>
      </c>
    </row>
    <row r="13" spans="1:19" x14ac:dyDescent="0.25">
      <c r="B13" s="3">
        <v>0.71799999999999997</v>
      </c>
      <c r="C13" s="3">
        <v>0.71399999999999997</v>
      </c>
    </row>
    <row r="14" spans="1:19" x14ac:dyDescent="0.25">
      <c r="B14" s="3">
        <v>0.71399999999999997</v>
      </c>
      <c r="C14" s="3">
        <v>0.71799999999999997</v>
      </c>
      <c r="D14">
        <f>(C16-C15)/(C16-C13)</f>
        <v>0.25</v>
      </c>
    </row>
    <row r="15" spans="1:19" x14ac:dyDescent="0.25">
      <c r="B15" s="3">
        <v>0.72299999999999998</v>
      </c>
      <c r="C15" s="3">
        <v>0.72299999999999998</v>
      </c>
      <c r="D15" t="s">
        <v>0</v>
      </c>
    </row>
    <row r="16" spans="1:19" x14ac:dyDescent="0.25">
      <c r="A16">
        <v>0.1016</v>
      </c>
      <c r="B16" s="3">
        <v>0.72599999999999998</v>
      </c>
      <c r="C16" s="3">
        <v>0.72599999999999998</v>
      </c>
      <c r="D16">
        <f>(C14-C13)/(C16-C13)</f>
        <v>0.33333333333333331</v>
      </c>
      <c r="E16">
        <f>(SUM(C13:C16)/4)</f>
        <v>0.72024999999999995</v>
      </c>
      <c r="F16">
        <v>0.62280000000000002</v>
      </c>
      <c r="H16">
        <f>(E16)/(A16)</f>
        <v>7.0890748031496065</v>
      </c>
    </row>
    <row r="17" spans="1:9" x14ac:dyDescent="0.25">
      <c r="B17" s="3"/>
      <c r="C17" s="3"/>
      <c r="D17" t="s">
        <v>0</v>
      </c>
      <c r="F17">
        <v>0.71340000000000003</v>
      </c>
      <c r="G17">
        <f>(F20-F19)/(F20-F16)</f>
        <v>0.51503394762366628</v>
      </c>
    </row>
    <row r="18" spans="1:9" x14ac:dyDescent="0.25">
      <c r="B18" s="4">
        <v>0.71199999999999997</v>
      </c>
      <c r="C18" s="4">
        <v>0.71</v>
      </c>
      <c r="F18">
        <v>0.72024999999999995</v>
      </c>
      <c r="G18" t="s">
        <v>0</v>
      </c>
    </row>
    <row r="19" spans="1:9" x14ac:dyDescent="0.25">
      <c r="B19" s="4">
        <v>0.71099999999999997</v>
      </c>
      <c r="C19" s="4">
        <v>0.71099999999999997</v>
      </c>
      <c r="D19">
        <f>(C22-C21)/(C22-C18)</f>
        <v>0.25</v>
      </c>
      <c r="F19">
        <v>0.7228</v>
      </c>
      <c r="G19">
        <f>(F17-F16)/(F20-F16)</f>
        <v>0.43937924345295848</v>
      </c>
      <c r="I19">
        <f>(H10+H16+H20+H25+H30)/5</f>
        <v>7.1522155028006225</v>
      </c>
    </row>
    <row r="20" spans="1:9" x14ac:dyDescent="0.25">
      <c r="A20">
        <v>0.1004</v>
      </c>
      <c r="B20" s="4">
        <v>0.71</v>
      </c>
      <c r="C20" s="4">
        <v>0.71199999999999997</v>
      </c>
      <c r="D20" t="s">
        <v>0</v>
      </c>
      <c r="E20">
        <f>(SUM(C18:C22)/5)</f>
        <v>0.71340000000000003</v>
      </c>
      <c r="F20">
        <v>0.82899999999999996</v>
      </c>
      <c r="G20" t="s">
        <v>0</v>
      </c>
      <c r="H20">
        <f>(E20/A20)</f>
        <v>7.1055776892430282</v>
      </c>
    </row>
    <row r="21" spans="1:9" x14ac:dyDescent="0.25">
      <c r="B21" s="4">
        <v>0.71799999999999997</v>
      </c>
      <c r="C21" s="4">
        <v>0.71599999999999997</v>
      </c>
      <c r="D21">
        <f>(C19-C18)/(C22-C18)</f>
        <v>0.125</v>
      </c>
    </row>
    <row r="22" spans="1:9" x14ac:dyDescent="0.25">
      <c r="B22" s="4">
        <v>0.71599999999999997</v>
      </c>
      <c r="C22" s="4">
        <v>0.71799999999999997</v>
      </c>
      <c r="D22" t="s">
        <v>0</v>
      </c>
    </row>
    <row r="23" spans="1:9" x14ac:dyDescent="0.25">
      <c r="B23" s="5">
        <v>0.625</v>
      </c>
      <c r="C23" s="5">
        <v>0.61799999999999999</v>
      </c>
    </row>
    <row r="24" spans="1:9" x14ac:dyDescent="0.25">
      <c r="B24" s="5">
        <v>0.628</v>
      </c>
      <c r="C24" s="5">
        <v>0.62</v>
      </c>
      <c r="D24">
        <f>(C27-C26)/(C27-C23)</f>
        <v>0.3</v>
      </c>
    </row>
    <row r="25" spans="1:9" x14ac:dyDescent="0.25">
      <c r="A25">
        <v>0.1014</v>
      </c>
      <c r="B25" s="5">
        <v>0.61799999999999999</v>
      </c>
      <c r="C25" s="5">
        <v>0.623</v>
      </c>
      <c r="D25" t="s">
        <v>0</v>
      </c>
      <c r="E25">
        <f>SUM(C23:C27)/5</f>
        <v>0.62280000000000002</v>
      </c>
      <c r="H25">
        <f>(E25)/(A25)</f>
        <v>6.1420118343195265</v>
      </c>
    </row>
    <row r="26" spans="1:9" x14ac:dyDescent="0.25">
      <c r="B26" s="5">
        <v>0.623</v>
      </c>
      <c r="C26" s="5">
        <v>0.625</v>
      </c>
      <c r="D26">
        <f>(C24-C23)/(C27-C23)</f>
        <v>0.2</v>
      </c>
    </row>
    <row r="27" spans="1:9" x14ac:dyDescent="0.25">
      <c r="B27" s="5">
        <v>0.62</v>
      </c>
      <c r="C27" s="5">
        <v>0.628</v>
      </c>
      <c r="D27" t="s">
        <v>0</v>
      </c>
    </row>
    <row r="28" spans="1:9" x14ac:dyDescent="0.25">
      <c r="B28" s="2">
        <v>0.72099999999999997</v>
      </c>
      <c r="C28" s="2">
        <v>0.71799999999999997</v>
      </c>
    </row>
    <row r="29" spans="1:9" x14ac:dyDescent="0.25">
      <c r="B29" s="2">
        <v>0.72799999999999998</v>
      </c>
      <c r="C29" s="2">
        <v>0.72099999999999997</v>
      </c>
      <c r="D29">
        <f>(C31-C30)/(C31-C28)</f>
        <v>0.625</v>
      </c>
    </row>
    <row r="30" spans="1:9" x14ac:dyDescent="0.25">
      <c r="A30">
        <v>0.10050000000000001</v>
      </c>
      <c r="B30" s="2">
        <v>0.72599999999999998</v>
      </c>
      <c r="C30" s="2">
        <v>0.72099999999999997</v>
      </c>
      <c r="D30" t="s">
        <v>0</v>
      </c>
      <c r="E30">
        <f>SUM(C28:C32)/5</f>
        <v>0.7228</v>
      </c>
      <c r="H30">
        <f>(E30)/A30</f>
        <v>7.1920398009950244</v>
      </c>
    </row>
    <row r="31" spans="1:9" x14ac:dyDescent="0.25">
      <c r="B31" s="2">
        <v>0.72099999999999997</v>
      </c>
      <c r="C31" s="2">
        <v>0.72599999999999998</v>
      </c>
      <c r="D31">
        <f>(C29-C28)/(C32-C28)</f>
        <v>0.3</v>
      </c>
    </row>
    <row r="32" spans="1:9" x14ac:dyDescent="0.25">
      <c r="B32" s="2">
        <v>0.71799999999999997</v>
      </c>
      <c r="C32" s="2">
        <v>0.72799999999999998</v>
      </c>
      <c r="D32" t="s">
        <v>0</v>
      </c>
    </row>
  </sheetData>
  <sortState ref="F16:F20">
    <sortCondition ref="F12"/>
  </sortState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opLeftCell="A9" workbookViewId="0">
      <selection activeCell="R22" sqref="R22"/>
    </sheetView>
  </sheetViews>
  <sheetFormatPr defaultRowHeight="15" x14ac:dyDescent="0.25"/>
  <sheetData>
    <row r="1" spans="1:4" x14ac:dyDescent="0.25">
      <c r="A1" t="s">
        <v>1</v>
      </c>
    </row>
    <row r="16" spans="1:4" x14ac:dyDescent="0.25">
      <c r="C16" t="s">
        <v>19</v>
      </c>
      <c r="D16">
        <v>5.49</v>
      </c>
    </row>
    <row r="17" spans="3:4" x14ac:dyDescent="0.25">
      <c r="C17" t="s">
        <v>20</v>
      </c>
      <c r="D17">
        <v>8.64</v>
      </c>
    </row>
    <row r="18" spans="3:4" x14ac:dyDescent="0.25">
      <c r="C18" t="s">
        <v>21</v>
      </c>
      <c r="D18">
        <v>5.73</v>
      </c>
    </row>
    <row r="19" spans="3:4" x14ac:dyDescent="0.25">
      <c r="C19" t="s">
        <v>22</v>
      </c>
      <c r="D19">
        <v>10.34</v>
      </c>
    </row>
    <row r="20" spans="3:4" x14ac:dyDescent="0.25">
      <c r="C20" t="s">
        <v>23</v>
      </c>
      <c r="D20">
        <v>9.3699999999999992</v>
      </c>
    </row>
    <row r="21" spans="3:4" x14ac:dyDescent="0.25">
      <c r="C21" t="s">
        <v>24</v>
      </c>
      <c r="D21">
        <v>8.32</v>
      </c>
    </row>
    <row r="22" spans="3:4" x14ac:dyDescent="0.25">
      <c r="C22" t="s">
        <v>25</v>
      </c>
      <c r="D22">
        <v>7.15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DAY 0</vt:lpstr>
      <vt:lpstr>DAY 03</vt:lpstr>
      <vt:lpstr>DAY 06</vt:lpstr>
      <vt:lpstr>DAY 09</vt:lpstr>
      <vt:lpstr>DAY 12</vt:lpstr>
      <vt:lpstr>DAY 15</vt:lpstr>
      <vt:lpstr>DAY 18</vt:lpstr>
      <vt:lpstr>GRAPH</vt:lpstr>
    </vt:vector>
  </TitlesOfParts>
  <Company>AUT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ycn0289</dc:creator>
  <cp:lastModifiedBy>Stationery</cp:lastModifiedBy>
  <cp:lastPrinted>2015-11-13T03:55:22Z</cp:lastPrinted>
  <dcterms:created xsi:type="dcterms:W3CDTF">2014-10-04T03:30:25Z</dcterms:created>
  <dcterms:modified xsi:type="dcterms:W3CDTF">2015-11-13T03:55:34Z</dcterms:modified>
</cp:coreProperties>
</file>