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INAL THESIS-FINAL EDITION\Print\"/>
    </mc:Choice>
  </mc:AlternateContent>
  <bookViews>
    <workbookView xWindow="0" yWindow="0" windowWidth="25125" windowHeight="12435"/>
  </bookViews>
  <sheets>
    <sheet name="DAY 0" sheetId="1" r:id="rId1"/>
    <sheet name="DAY 03" sheetId="2" r:id="rId2"/>
    <sheet name="DAY 06" sheetId="3" r:id="rId3"/>
    <sheet name="DAY 09" sheetId="4" r:id="rId4"/>
    <sheet name="DAY 12" sheetId="5" r:id="rId5"/>
    <sheet name="DAY 15" sheetId="6" r:id="rId6"/>
    <sheet name="DAY 18" sheetId="7" r:id="rId7"/>
    <sheet name="GRAPH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5" l="1"/>
  <c r="E30" i="2"/>
  <c r="D9" i="5" l="1"/>
  <c r="D11" i="5"/>
  <c r="G17" i="7" l="1"/>
  <c r="G17" i="6"/>
  <c r="G17" i="5"/>
  <c r="G17" i="4"/>
  <c r="G17" i="3"/>
  <c r="G17" i="2"/>
  <c r="G17" i="1"/>
  <c r="G19" i="1"/>
  <c r="D29" i="2" l="1"/>
  <c r="D31" i="2"/>
  <c r="H30" i="2"/>
  <c r="G19" i="2"/>
  <c r="D26" i="2"/>
  <c r="E25" i="2"/>
  <c r="H25" i="2" s="1"/>
  <c r="D24" i="2"/>
  <c r="D21" i="2"/>
  <c r="E20" i="2"/>
  <c r="H20" i="2" s="1"/>
  <c r="D19" i="2"/>
  <c r="E16" i="2"/>
  <c r="H16" i="2" s="1"/>
  <c r="D16" i="2"/>
  <c r="D14" i="2"/>
  <c r="D11" i="2"/>
  <c r="E10" i="2"/>
  <c r="H10" i="2" s="1"/>
  <c r="D9" i="2"/>
  <c r="D31" i="7"/>
  <c r="E30" i="7"/>
  <c r="H30" i="7" s="1"/>
  <c r="D29" i="7"/>
  <c r="D26" i="7"/>
  <c r="E25" i="7"/>
  <c r="H25" i="7" s="1"/>
  <c r="D24" i="7"/>
  <c r="D21" i="7"/>
  <c r="E20" i="7"/>
  <c r="H20" i="7" s="1"/>
  <c r="G19" i="7"/>
  <c r="D19" i="7"/>
  <c r="E16" i="7"/>
  <c r="H16" i="7" s="1"/>
  <c r="D16" i="7"/>
  <c r="D14" i="7"/>
  <c r="D11" i="7"/>
  <c r="E10" i="7"/>
  <c r="H10" i="7" s="1"/>
  <c r="D9" i="7"/>
  <c r="D31" i="6"/>
  <c r="E30" i="6"/>
  <c r="H30" i="6" s="1"/>
  <c r="D29" i="6"/>
  <c r="D26" i="6"/>
  <c r="E25" i="6"/>
  <c r="H25" i="6" s="1"/>
  <c r="D24" i="6"/>
  <c r="D21" i="6"/>
  <c r="E20" i="6"/>
  <c r="H20" i="6" s="1"/>
  <c r="G19" i="6"/>
  <c r="D19" i="6"/>
  <c r="E16" i="6"/>
  <c r="H16" i="6" s="1"/>
  <c r="D16" i="6"/>
  <c r="D14" i="6"/>
  <c r="D11" i="6"/>
  <c r="H10" i="6"/>
  <c r="E10" i="6"/>
  <c r="D9" i="6"/>
  <c r="D31" i="5"/>
  <c r="E30" i="5"/>
  <c r="H30" i="5" s="1"/>
  <c r="D29" i="5"/>
  <c r="D26" i="5"/>
  <c r="E25" i="5"/>
  <c r="H25" i="5" s="1"/>
  <c r="D24" i="5"/>
  <c r="D21" i="5"/>
  <c r="E20" i="5"/>
  <c r="H20" i="5" s="1"/>
  <c r="G19" i="5"/>
  <c r="D19" i="5"/>
  <c r="E16" i="5"/>
  <c r="H16" i="5" s="1"/>
  <c r="D16" i="5"/>
  <c r="D14" i="5"/>
  <c r="H10" i="5"/>
  <c r="D31" i="3"/>
  <c r="E30" i="3"/>
  <c r="H30" i="3" s="1"/>
  <c r="D29" i="3"/>
  <c r="D26" i="3"/>
  <c r="E25" i="3"/>
  <c r="H25" i="3" s="1"/>
  <c r="D24" i="3"/>
  <c r="D21" i="3"/>
  <c r="E20" i="3"/>
  <c r="H20" i="3" s="1"/>
  <c r="G19" i="3"/>
  <c r="D19" i="3"/>
  <c r="E16" i="3"/>
  <c r="H16" i="3" s="1"/>
  <c r="D16" i="3"/>
  <c r="D14" i="3"/>
  <c r="D11" i="3"/>
  <c r="E10" i="3"/>
  <c r="H10" i="3" s="1"/>
  <c r="D9" i="3"/>
  <c r="D31" i="4"/>
  <c r="E30" i="4"/>
  <c r="H30" i="4" s="1"/>
  <c r="D29" i="4"/>
  <c r="D26" i="4"/>
  <c r="E25" i="4"/>
  <c r="H25" i="4" s="1"/>
  <c r="D24" i="4"/>
  <c r="D21" i="4"/>
  <c r="E20" i="4"/>
  <c r="H20" i="4" s="1"/>
  <c r="G19" i="4"/>
  <c r="D19" i="4"/>
  <c r="E16" i="4"/>
  <c r="H16" i="4" s="1"/>
  <c r="D16" i="4"/>
  <c r="D14" i="4"/>
  <c r="D11" i="4"/>
  <c r="E10" i="4"/>
  <c r="H10" i="4" s="1"/>
  <c r="D9" i="4"/>
  <c r="E30" i="1"/>
  <c r="H30" i="1" s="1"/>
  <c r="I19" i="2" l="1"/>
  <c r="I19" i="7"/>
  <c r="I19" i="6"/>
  <c r="I19" i="5"/>
  <c r="I19" i="3"/>
  <c r="I19" i="4"/>
  <c r="D31" i="1"/>
  <c r="D29" i="1"/>
  <c r="D26" i="1"/>
  <c r="D24" i="1"/>
  <c r="D21" i="1"/>
  <c r="D19" i="1"/>
  <c r="D14" i="1"/>
  <c r="D16" i="1"/>
  <c r="D11" i="1"/>
  <c r="D9" i="1" l="1"/>
  <c r="E10" i="1"/>
  <c r="H10" i="1" s="1"/>
  <c r="E16" i="1"/>
  <c r="H16" i="1" s="1"/>
  <c r="I19" i="1" s="1"/>
  <c r="E20" i="1"/>
  <c r="H20" i="1" s="1"/>
  <c r="E25" i="1"/>
  <c r="H25" i="1" s="1"/>
</calcChain>
</file>

<file path=xl/sharedStrings.xml><?xml version="1.0" encoding="utf-8"?>
<sst xmlns="http://schemas.openxmlformats.org/spreadsheetml/2006/main" count="190" uniqueCount="27">
  <si>
    <t>ACCEPTED</t>
  </si>
  <si>
    <t>GRAPH</t>
  </si>
  <si>
    <t>Q TEST</t>
  </si>
  <si>
    <t>Critical values for the Q-test for a 90% confidence interval</t>
  </si>
  <si>
    <t>N</t>
  </si>
  <si>
    <t>Qc</t>
  </si>
  <si>
    <t>(DAY 0)</t>
  </si>
  <si>
    <t>ABSORBANCE</t>
  </si>
  <si>
    <t>ASCENTING ORDER</t>
  </si>
  <si>
    <t>SAMPLE WEIGHT</t>
  </si>
  <si>
    <t>AVERAGE</t>
  </si>
  <si>
    <t>ABSORBANCE/WEIGHT</t>
  </si>
  <si>
    <t>METHYL JASMONATE + ETHEPHON</t>
  </si>
  <si>
    <t>(DAY 03)</t>
  </si>
  <si>
    <t>(DAY 06)</t>
  </si>
  <si>
    <t>(DAY 09)</t>
  </si>
  <si>
    <t>(DAY 12)</t>
  </si>
  <si>
    <t>(DAY 15)</t>
  </si>
  <si>
    <t>(DAY 18)</t>
  </si>
  <si>
    <t>Day 0</t>
  </si>
  <si>
    <t>Day 03</t>
  </si>
  <si>
    <t>Day 06</t>
  </si>
  <si>
    <t>Day 09</t>
  </si>
  <si>
    <t>Day 12</t>
  </si>
  <si>
    <t>Day 15</t>
  </si>
  <si>
    <t>Day 18</t>
  </si>
  <si>
    <t>METHYL JASMONATE +ETHEPHON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</si>
</sst>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</cellStyleXfs>
  <cellXfs count="10">
    <xf numFmtId="0" fontId="0" fillId="0" borderId="0" xfId="0"/>
    <xf numFmtId="0" fontId="2" fillId="2" borderId="0" xfId="1"/>
    <xf numFmtId="0" fontId="4" fillId="5" borderId="0" xfId="4"/>
    <xf numFmtId="0" fontId="4" fillId="3" borderId="0" xfId="2"/>
    <xf numFmtId="0" fontId="1" fillId="4" borderId="0" xfId="3"/>
    <xf numFmtId="0" fontId="4" fillId="6" borderId="0" xfId="5"/>
    <xf numFmtId="0" fontId="3" fillId="0" borderId="0" xfId="0" applyFont="1"/>
    <xf numFmtId="0" fontId="0" fillId="0" borderId="0" xfId="0" applyFont="1"/>
    <xf numFmtId="0" fontId="5" fillId="0" borderId="0" xfId="0" applyFont="1"/>
    <xf numFmtId="0" fontId="5" fillId="2" borderId="0" xfId="1" applyFont="1"/>
  </cellXfs>
  <cellStyles count="6">
    <cellStyle name="40% - Accent2" xfId="3" builtinId="35"/>
    <cellStyle name="60% - Accent1" xfId="2" builtinId="32"/>
    <cellStyle name="60% - Accent2" xfId="4" builtinId="36"/>
    <cellStyle name="60% - Accent6" xfId="5" builtinId="5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NZ"/>
              <a:t>METHYL</a:t>
            </a:r>
            <a:r>
              <a:rPr lang="en-NZ" baseline="0"/>
              <a:t> JASMONATE + ETHEPHON</a:t>
            </a:r>
            <a:endParaRPr lang="en-NZ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Lbls>
            <c:dLbl>
              <c:idx val="0"/>
              <c:layout>
                <c:manualLayout>
                  <c:x val="1.1111111111111086E-2"/>
                  <c:y val="-0.1111111111111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6666666666666614E-2"/>
                  <c:y val="-0.13888888888888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332E-3"/>
                  <c:y val="-0.19444444444444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777777777777676E-3"/>
                  <c:y val="-0.20370370370370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333333333333332E-3"/>
                  <c:y val="-0.3379629629629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3888888888888788E-2"/>
                  <c:y val="-0.32870370370370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777777777777676E-3"/>
                  <c:y val="-0.263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GRAPH!$B$8:$B$14</c:f>
              <c:strCache>
                <c:ptCount val="7"/>
                <c:pt idx="0">
                  <c:v>Day 0</c:v>
                </c:pt>
                <c:pt idx="1">
                  <c:v>Day 03</c:v>
                </c:pt>
                <c:pt idx="2">
                  <c:v>Day 06</c:v>
                </c:pt>
                <c:pt idx="3">
                  <c:v>Day 09</c:v>
                </c:pt>
                <c:pt idx="4">
                  <c:v>Day 12</c:v>
                </c:pt>
                <c:pt idx="5">
                  <c:v>Day 15</c:v>
                </c:pt>
                <c:pt idx="6">
                  <c:v>Day 18</c:v>
                </c:pt>
              </c:strCache>
            </c:strRef>
          </c:cat>
          <c:val>
            <c:numRef>
              <c:f>GRAPH!$C$8:$C$14</c:f>
              <c:numCache>
                <c:formatCode>General</c:formatCode>
                <c:ptCount val="7"/>
                <c:pt idx="0">
                  <c:v>5.22</c:v>
                </c:pt>
                <c:pt idx="1">
                  <c:v>7.31</c:v>
                </c:pt>
                <c:pt idx="2">
                  <c:v>13.52</c:v>
                </c:pt>
                <c:pt idx="3">
                  <c:v>13.94</c:v>
                </c:pt>
                <c:pt idx="4">
                  <c:v>27.89</c:v>
                </c:pt>
                <c:pt idx="5">
                  <c:v>26.06</c:v>
                </c:pt>
                <c:pt idx="6">
                  <c:v>20.14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164952"/>
        <c:axId val="129162528"/>
        <c:axId val="0"/>
      </c:bar3DChart>
      <c:catAx>
        <c:axId val="130164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62528"/>
        <c:crosses val="autoZero"/>
        <c:auto val="1"/>
        <c:lblAlgn val="ctr"/>
        <c:lblOffset val="100"/>
        <c:noMultiLvlLbl val="0"/>
      </c:catAx>
      <c:valAx>
        <c:axId val="12916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164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119062</xdr:rowOff>
    </xdr:from>
    <xdr:to>
      <xdr:col>11</xdr:col>
      <xdr:colOff>333375</xdr:colOff>
      <xdr:row>18</xdr:row>
      <xdr:rowOff>4762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workbookViewId="0">
      <selection activeCell="O8" sqref="O8"/>
    </sheetView>
  </sheetViews>
  <sheetFormatPr defaultRowHeight="15" x14ac:dyDescent="0.25"/>
  <cols>
    <col min="1" max="1" width="12.28515625" customWidth="1"/>
    <col min="2" max="2" width="12.7109375" customWidth="1"/>
    <col min="3" max="3" width="24" customWidth="1"/>
    <col min="4" max="4" width="20.28515625" customWidth="1"/>
    <col min="5" max="5" width="11.42578125" customWidth="1"/>
    <col min="6" max="6" width="15.42578125" customWidth="1"/>
    <col min="7" max="7" width="11" customWidth="1"/>
    <col min="8" max="8" width="14.28515625" customWidth="1"/>
    <col min="9" max="9" width="10" customWidth="1"/>
  </cols>
  <sheetData>
    <row r="1" spans="1:19" x14ac:dyDescent="0.25">
      <c r="C1" s="6" t="s">
        <v>26</v>
      </c>
      <c r="D1" s="6" t="s">
        <v>6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0.498</v>
      </c>
      <c r="C8" s="1">
        <v>0.48799999999999999</v>
      </c>
    </row>
    <row r="9" spans="1:19" x14ac:dyDescent="0.25">
      <c r="B9" s="1">
        <v>0.48799999999999999</v>
      </c>
      <c r="C9" s="1">
        <v>0.498</v>
      </c>
      <c r="D9">
        <f>(C12-C11)/(C12-C8)</f>
        <v>0.20833333333333334</v>
      </c>
    </row>
    <row r="10" spans="1:19" x14ac:dyDescent="0.25">
      <c r="A10">
        <v>0.10059999999999999</v>
      </c>
      <c r="B10" s="1">
        <v>0.50700000000000001</v>
      </c>
      <c r="C10" s="1">
        <v>0.499</v>
      </c>
      <c r="D10" t="s">
        <v>0</v>
      </c>
      <c r="E10">
        <f>(SUM(C8:C12)/5)</f>
        <v>0.50080000000000002</v>
      </c>
      <c r="H10" s="8">
        <f>(E10)/A10</f>
        <v>4.9781312127236585</v>
      </c>
    </row>
    <row r="11" spans="1:19" x14ac:dyDescent="0.25">
      <c r="B11" s="1">
        <v>0.499</v>
      </c>
      <c r="C11" s="1">
        <v>0.50700000000000001</v>
      </c>
      <c r="D11">
        <f>(C9-C8)/(C12-C8)</f>
        <v>0.41666666666666669</v>
      </c>
    </row>
    <row r="12" spans="1:19" x14ac:dyDescent="0.25">
      <c r="B12" s="1">
        <v>0.51200000000000001</v>
      </c>
      <c r="C12" s="1">
        <v>0.51200000000000001</v>
      </c>
      <c r="D12" t="s">
        <v>0</v>
      </c>
    </row>
    <row r="13" spans="1:19" x14ac:dyDescent="0.25">
      <c r="B13" s="3">
        <v>0.51800000000000002</v>
      </c>
      <c r="C13" s="3">
        <v>0.51600000000000001</v>
      </c>
    </row>
    <row r="14" spans="1:19" x14ac:dyDescent="0.25">
      <c r="B14" s="3">
        <v>0.52300000000000002</v>
      </c>
      <c r="C14" s="3">
        <v>0.51800000000000002</v>
      </c>
      <c r="D14">
        <f>(C17-C16)/(C17-C13)</f>
        <v>0.55555555555555558</v>
      </c>
    </row>
    <row r="15" spans="1:19" x14ac:dyDescent="0.25">
      <c r="B15" s="3">
        <v>0.54300000000000004</v>
      </c>
      <c r="C15" s="3">
        <v>0.52300000000000002</v>
      </c>
      <c r="D15" t="s">
        <v>0</v>
      </c>
    </row>
    <row r="16" spans="1:19" x14ac:dyDescent="0.25">
      <c r="A16">
        <v>0.1014</v>
      </c>
      <c r="B16" s="3">
        <v>0.51600000000000001</v>
      </c>
      <c r="C16" s="3">
        <v>0.52800000000000002</v>
      </c>
      <c r="D16">
        <f>(C14-C13)/(C17-C13)</f>
        <v>7.407407407407407E-2</v>
      </c>
      <c r="E16">
        <f>(SUM(C13:C17)/5)</f>
        <v>0.52560000000000007</v>
      </c>
      <c r="F16" s="8">
        <v>0.50080000000000002</v>
      </c>
      <c r="H16">
        <f>(E16)/(A16)</f>
        <v>5.1834319526627226</v>
      </c>
    </row>
    <row r="17" spans="1:9" x14ac:dyDescent="0.25">
      <c r="B17" s="3">
        <v>0.52800000000000002</v>
      </c>
      <c r="C17" s="3">
        <v>0.54300000000000004</v>
      </c>
      <c r="D17" t="s">
        <v>0</v>
      </c>
      <c r="F17">
        <v>0.52339999999999998</v>
      </c>
      <c r="G17">
        <f>(F20-F19)/(F20-F17)</f>
        <v>0.7027027027027084</v>
      </c>
    </row>
    <row r="18" spans="1:9" x14ac:dyDescent="0.25">
      <c r="B18" s="4">
        <v>0.50800000000000001</v>
      </c>
      <c r="C18" s="4">
        <v>0.50800000000000001</v>
      </c>
      <c r="F18">
        <v>0.52480000000000004</v>
      </c>
      <c r="G18" t="s">
        <v>0</v>
      </c>
    </row>
    <row r="19" spans="1:9" x14ac:dyDescent="0.25">
      <c r="B19" s="4">
        <v>0.52700000000000002</v>
      </c>
      <c r="C19" s="4">
        <v>0.51700000000000002</v>
      </c>
      <c r="D19">
        <f>(C22-C21)/(C22-C18)</f>
        <v>0.04</v>
      </c>
      <c r="F19">
        <v>0.52559999999999996</v>
      </c>
      <c r="G19">
        <f>(F18-F17)/(F20-F17)</f>
        <v>0.1891891891891965</v>
      </c>
      <c r="I19">
        <f>(H16+H20+H25+H30)/4</f>
        <v>5.2225092225812464</v>
      </c>
    </row>
    <row r="20" spans="1:9" x14ac:dyDescent="0.25">
      <c r="A20">
        <v>0.10100000000000001</v>
      </c>
      <c r="B20" s="4">
        <v>0.53300000000000003</v>
      </c>
      <c r="C20" s="4">
        <v>0.52700000000000002</v>
      </c>
      <c r="D20" t="s">
        <v>0</v>
      </c>
      <c r="E20">
        <f>(SUM(C18:C22)/5)</f>
        <v>0.52339999999999998</v>
      </c>
      <c r="F20">
        <v>0.53080000000000005</v>
      </c>
      <c r="G20" t="s">
        <v>0</v>
      </c>
      <c r="H20">
        <f>(E20/A20)</f>
        <v>5.1821782178217815</v>
      </c>
    </row>
    <row r="21" spans="1:9" x14ac:dyDescent="0.25">
      <c r="B21" s="4">
        <v>0.53200000000000003</v>
      </c>
      <c r="C21" s="4">
        <v>0.53200000000000003</v>
      </c>
      <c r="D21">
        <f>(C19-C18)/(C22-C18)</f>
        <v>0.36</v>
      </c>
    </row>
    <row r="22" spans="1:9" x14ac:dyDescent="0.25">
      <c r="B22" s="4">
        <v>0.51700000000000002</v>
      </c>
      <c r="C22" s="4">
        <v>0.53300000000000003</v>
      </c>
      <c r="D22" t="s">
        <v>0</v>
      </c>
    </row>
    <row r="23" spans="1:9" x14ac:dyDescent="0.25">
      <c r="B23" s="5">
        <v>0.51700000000000002</v>
      </c>
      <c r="C23" s="5">
        <v>0.51100000000000001</v>
      </c>
    </row>
    <row r="24" spans="1:9" x14ac:dyDescent="0.25">
      <c r="B24" s="5">
        <v>0.51100000000000001</v>
      </c>
      <c r="C24" s="5">
        <v>0.51700000000000002</v>
      </c>
      <c r="D24">
        <f>(C27-C26)/(C27-C23)</f>
        <v>0.39393939393939392</v>
      </c>
    </row>
    <row r="25" spans="1:9" x14ac:dyDescent="0.25">
      <c r="A25">
        <v>0.1003</v>
      </c>
      <c r="B25" s="5">
        <v>0.53100000000000003</v>
      </c>
      <c r="C25" s="5">
        <v>0.52100000000000002</v>
      </c>
      <c r="D25" t="s">
        <v>0</v>
      </c>
      <c r="E25">
        <f>SUM(C23:C27)/5</f>
        <v>0.52480000000000004</v>
      </c>
      <c r="H25">
        <f>(E25)/(A25)</f>
        <v>5.2323030907278172</v>
      </c>
    </row>
    <row r="26" spans="1:9" x14ac:dyDescent="0.25">
      <c r="B26" s="5">
        <v>0.54400000000000004</v>
      </c>
      <c r="C26" s="5">
        <v>0.53100000000000003</v>
      </c>
      <c r="D26">
        <f>(C24-C23)/(C27-C23)</f>
        <v>0.18181818181818182</v>
      </c>
    </row>
    <row r="27" spans="1:9" x14ac:dyDescent="0.25">
      <c r="B27" s="5">
        <v>0.52100000000000002</v>
      </c>
      <c r="C27" s="5">
        <v>0.54400000000000004</v>
      </c>
      <c r="D27" t="s">
        <v>0</v>
      </c>
    </row>
    <row r="28" spans="1:9" x14ac:dyDescent="0.25">
      <c r="B28" s="2">
        <v>0.53700000000000003</v>
      </c>
      <c r="C28" s="2">
        <v>0.52</v>
      </c>
    </row>
    <row r="29" spans="1:9" x14ac:dyDescent="0.25">
      <c r="B29" s="2">
        <v>0.52500000000000002</v>
      </c>
      <c r="C29" s="2">
        <v>0.52500000000000002</v>
      </c>
      <c r="D29">
        <f>(C32-C31)/(C32-C28)</f>
        <v>0.10526315789473684</v>
      </c>
    </row>
    <row r="30" spans="1:9" x14ac:dyDescent="0.25">
      <c r="A30">
        <v>0.1003</v>
      </c>
      <c r="B30" s="2">
        <v>0.52</v>
      </c>
      <c r="C30" s="2">
        <v>0.53300000000000003</v>
      </c>
      <c r="D30" t="s">
        <v>0</v>
      </c>
      <c r="E30">
        <f>SUM(C28:C32)/5</f>
        <v>0.53079999999999994</v>
      </c>
      <c r="H30">
        <f>(E30)/A30</f>
        <v>5.2921236291126617</v>
      </c>
    </row>
    <row r="31" spans="1:9" x14ac:dyDescent="0.25">
      <c r="B31" s="2">
        <v>0.53900000000000003</v>
      </c>
      <c r="C31" s="2">
        <v>0.53700000000000003</v>
      </c>
      <c r="D31">
        <f>(C29-C28)/(C32-C28)</f>
        <v>0.26315789473684209</v>
      </c>
    </row>
    <row r="32" spans="1:9" x14ac:dyDescent="0.25">
      <c r="B32" s="2">
        <v>0.53300000000000003</v>
      </c>
      <c r="C32" s="2">
        <v>0.53900000000000003</v>
      </c>
      <c r="D32" t="s">
        <v>0</v>
      </c>
    </row>
  </sheetData>
  <sortState ref="F16:F20">
    <sortCondition ref="F12"/>
  </sortState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O9" sqref="O9"/>
    </sheetView>
  </sheetViews>
  <sheetFormatPr defaultRowHeight="15" x14ac:dyDescent="0.25"/>
  <cols>
    <col min="1" max="1" width="11.7109375" customWidth="1"/>
    <col min="2" max="2" width="11.5703125" customWidth="1"/>
    <col min="3" max="3" width="23.42578125" customWidth="1"/>
    <col min="4" max="4" width="14.28515625" customWidth="1"/>
    <col min="5" max="5" width="11.42578125" customWidth="1"/>
    <col min="6" max="6" width="11.7109375" customWidth="1"/>
    <col min="7" max="7" width="11" customWidth="1"/>
    <col min="8" max="8" width="20" customWidth="1"/>
    <col min="9" max="9" width="10" customWidth="1"/>
  </cols>
  <sheetData>
    <row r="1" spans="1:19" x14ac:dyDescent="0.25">
      <c r="C1" s="6" t="s">
        <v>12</v>
      </c>
      <c r="D1" s="6" t="s">
        <v>13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0.71599999999999997</v>
      </c>
      <c r="C8" s="1">
        <v>0.68899999999999995</v>
      </c>
    </row>
    <row r="9" spans="1:19" x14ac:dyDescent="0.25">
      <c r="B9" s="1">
        <v>0.71099999999999997</v>
      </c>
      <c r="C9" s="1">
        <v>0.71099999999999997</v>
      </c>
      <c r="D9">
        <f>(C12-C11)/(C12-C8)</f>
        <v>0.23255813953488372</v>
      </c>
    </row>
    <row r="10" spans="1:19" x14ac:dyDescent="0.25">
      <c r="A10">
        <v>0.10100000000000001</v>
      </c>
      <c r="B10" s="1">
        <v>0.72199999999999998</v>
      </c>
      <c r="C10" s="1">
        <v>0.71599999999999997</v>
      </c>
      <c r="D10" t="s">
        <v>0</v>
      </c>
      <c r="E10">
        <f>(SUM(C8:C12)/5)</f>
        <v>0.71399999999999986</v>
      </c>
      <c r="H10">
        <f>(E10)/A10</f>
        <v>7.0693069306930676</v>
      </c>
    </row>
    <row r="11" spans="1:19" x14ac:dyDescent="0.25">
      <c r="B11" s="1">
        <v>0.68899999999999995</v>
      </c>
      <c r="C11" s="1">
        <v>0.72199999999999998</v>
      </c>
      <c r="D11">
        <f>(C9-C8)/(C12-C8)</f>
        <v>0.51162790697674421</v>
      </c>
    </row>
    <row r="12" spans="1:19" x14ac:dyDescent="0.25">
      <c r="B12" s="1">
        <v>0.73199999999999998</v>
      </c>
      <c r="C12" s="1">
        <v>0.73199999999999998</v>
      </c>
      <c r="D12" t="s">
        <v>0</v>
      </c>
    </row>
    <row r="13" spans="1:19" x14ac:dyDescent="0.25">
      <c r="B13" s="3">
        <v>0.73699999999999999</v>
      </c>
      <c r="C13" s="3">
        <v>0.73699999999999999</v>
      </c>
    </row>
    <row r="14" spans="1:19" x14ac:dyDescent="0.25">
      <c r="B14" s="3">
        <v>0.75</v>
      </c>
      <c r="C14" s="3">
        <v>0.74199999999999999</v>
      </c>
      <c r="D14">
        <f>(C17-C16)/(C17-C13)</f>
        <v>0.38095238095238093</v>
      </c>
    </row>
    <row r="15" spans="1:19" x14ac:dyDescent="0.25">
      <c r="B15" s="3">
        <v>0.748</v>
      </c>
      <c r="C15" s="3">
        <v>0.748</v>
      </c>
      <c r="D15" t="s">
        <v>0</v>
      </c>
    </row>
    <row r="16" spans="1:19" x14ac:dyDescent="0.25">
      <c r="A16">
        <v>0.1011</v>
      </c>
      <c r="B16" s="3">
        <v>0.75800000000000001</v>
      </c>
      <c r="C16" s="3">
        <v>0.75</v>
      </c>
      <c r="D16">
        <f>(C14-C13)/(C17-C13)</f>
        <v>0.23809523809523808</v>
      </c>
      <c r="E16">
        <f>(SUM(C13:C17)/5)</f>
        <v>0.74700000000000011</v>
      </c>
      <c r="F16">
        <v>0.71399999999999997</v>
      </c>
      <c r="H16">
        <f>(E16)/(A16)</f>
        <v>7.3887240356083099</v>
      </c>
    </row>
    <row r="17" spans="1:9" x14ac:dyDescent="0.25">
      <c r="B17" s="3">
        <v>0.74199999999999999</v>
      </c>
      <c r="C17" s="3">
        <v>0.75800000000000001</v>
      </c>
      <c r="D17" t="s">
        <v>0</v>
      </c>
      <c r="F17">
        <v>0.72750000000000004</v>
      </c>
      <c r="G17">
        <f>(F20-F19)/(F20-F16)</f>
        <v>0.16097560975609865</v>
      </c>
    </row>
    <row r="18" spans="1:9" x14ac:dyDescent="0.25">
      <c r="B18" s="4">
        <v>0.73499999999999999</v>
      </c>
      <c r="C18" s="4">
        <v>0.73399999999999999</v>
      </c>
      <c r="F18">
        <v>0.747</v>
      </c>
      <c r="G18" t="s">
        <v>0</v>
      </c>
    </row>
    <row r="19" spans="1:9" x14ac:dyDescent="0.25">
      <c r="B19" s="4">
        <v>0.75</v>
      </c>
      <c r="C19" s="4">
        <v>0.73499999999999999</v>
      </c>
      <c r="D19">
        <f>(C22-C21)/(C22-C18)</f>
        <v>0.33333333333333331</v>
      </c>
      <c r="F19">
        <v>0.74839999999999995</v>
      </c>
      <c r="G19">
        <f>(F17-F16)/(F20-F16)</f>
        <v>0.32926829268292818</v>
      </c>
      <c r="I19">
        <f>(H10+H16+H20+H25+H30)/5</f>
        <v>7.3146750141638268</v>
      </c>
    </row>
    <row r="20" spans="1:9" x14ac:dyDescent="0.25">
      <c r="A20">
        <v>0.1008</v>
      </c>
      <c r="B20" s="4">
        <v>0.73399999999999999</v>
      </c>
      <c r="C20" s="4">
        <v>0.75</v>
      </c>
      <c r="D20" t="s">
        <v>0</v>
      </c>
      <c r="E20">
        <f>(SUM(C18:C22)/5)</f>
        <v>0.74839999999999995</v>
      </c>
      <c r="F20">
        <v>0.755</v>
      </c>
      <c r="G20" t="s">
        <v>0</v>
      </c>
      <c r="H20">
        <f>(E20/A20)</f>
        <v>7.424603174603174</v>
      </c>
    </row>
    <row r="21" spans="1:9" x14ac:dyDescent="0.25">
      <c r="B21" s="4">
        <v>0.76700000000000002</v>
      </c>
      <c r="C21" s="4">
        <v>0.75600000000000001</v>
      </c>
      <c r="D21">
        <f>(C19-C18)/(C22-C18)</f>
        <v>3.0303030303030304E-2</v>
      </c>
    </row>
    <row r="22" spans="1:9" x14ac:dyDescent="0.25">
      <c r="B22" s="4">
        <v>0.75600000000000001</v>
      </c>
      <c r="C22" s="4">
        <v>0.76700000000000002</v>
      </c>
      <c r="D22" t="s">
        <v>0</v>
      </c>
    </row>
    <row r="23" spans="1:9" x14ac:dyDescent="0.25">
      <c r="B23" s="5">
        <v>0.73</v>
      </c>
      <c r="C23" s="5">
        <v>0.73</v>
      </c>
    </row>
    <row r="24" spans="1:9" x14ac:dyDescent="0.25">
      <c r="B24" s="5">
        <v>0.747</v>
      </c>
      <c r="C24" s="5">
        <v>0.747</v>
      </c>
      <c r="D24">
        <f>(C27-C26)/(C27-C23)</f>
        <v>0.30188679245283018</v>
      </c>
    </row>
    <row r="25" spans="1:9" x14ac:dyDescent="0.25">
      <c r="A25">
        <v>0.10059999999999999</v>
      </c>
      <c r="B25" s="5">
        <v>0.748</v>
      </c>
      <c r="C25" s="5">
        <v>0.748</v>
      </c>
      <c r="D25" t="s">
        <v>0</v>
      </c>
      <c r="E25">
        <f>SUM(C23:C27)/5</f>
        <v>0.75499999999999989</v>
      </c>
      <c r="H25">
        <f>(E25)/(A25)</f>
        <v>7.5049701789264409</v>
      </c>
    </row>
    <row r="26" spans="1:9" x14ac:dyDescent="0.25">
      <c r="B26" s="5">
        <v>0.78300000000000003</v>
      </c>
      <c r="C26" s="5">
        <v>0.76700000000000002</v>
      </c>
      <c r="D26">
        <f>(C24-C23)/(C27-C23)</f>
        <v>0.32075471698113206</v>
      </c>
    </row>
    <row r="27" spans="1:9" x14ac:dyDescent="0.25">
      <c r="B27" s="5">
        <v>0.76700000000000002</v>
      </c>
      <c r="C27" s="5">
        <v>0.78300000000000003</v>
      </c>
      <c r="D27" t="s">
        <v>0</v>
      </c>
    </row>
    <row r="28" spans="1:9" x14ac:dyDescent="0.25">
      <c r="B28" s="2">
        <v>0.72199999999999998</v>
      </c>
      <c r="C28" s="2">
        <v>0.72099999999999997</v>
      </c>
    </row>
    <row r="29" spans="1:9" x14ac:dyDescent="0.25">
      <c r="B29" s="2">
        <v>0.73099999999999998</v>
      </c>
      <c r="C29" s="2">
        <v>0.72199999999999998</v>
      </c>
      <c r="D29">
        <f>(C32-C31)/(C32-C28)</f>
        <v>0.16666666666666666</v>
      </c>
    </row>
    <row r="30" spans="1:9" x14ac:dyDescent="0.25">
      <c r="A30">
        <v>0.1012</v>
      </c>
      <c r="B30" s="2">
        <v>0.73299999999999998</v>
      </c>
      <c r="C30" s="2">
        <v>0.72899999999999998</v>
      </c>
      <c r="D30" t="s">
        <v>0</v>
      </c>
      <c r="E30">
        <f>SUM(C28:C32)/5</f>
        <v>0.72720000000000007</v>
      </c>
      <c r="H30">
        <f>(E30)/A30</f>
        <v>7.1857707509881434</v>
      </c>
    </row>
    <row r="31" spans="1:9" x14ac:dyDescent="0.25">
      <c r="B31" s="2">
        <v>0.72099999999999997</v>
      </c>
      <c r="C31" s="2">
        <v>0.73099999999999998</v>
      </c>
      <c r="D31">
        <f>(C29-C28)/(C32-C28)</f>
        <v>8.3333333333333329E-2</v>
      </c>
    </row>
    <row r="32" spans="1:9" x14ac:dyDescent="0.25">
      <c r="B32" s="2">
        <v>0.72899999999999998</v>
      </c>
      <c r="C32" s="2">
        <v>0.73299999999999998</v>
      </c>
      <c r="D32" t="s">
        <v>0</v>
      </c>
    </row>
  </sheetData>
  <sortState ref="F16:F20">
    <sortCondition ref="F1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N10" sqref="N10"/>
    </sheetView>
  </sheetViews>
  <sheetFormatPr defaultRowHeight="15" x14ac:dyDescent="0.25"/>
  <cols>
    <col min="1" max="1" width="10.85546875" customWidth="1"/>
    <col min="2" max="2" width="14.28515625" customWidth="1"/>
    <col min="3" max="3" width="22.28515625" customWidth="1"/>
    <col min="4" max="4" width="14.28515625" customWidth="1"/>
    <col min="5" max="5" width="11.42578125" customWidth="1"/>
    <col min="6" max="6" width="10.7109375" customWidth="1"/>
    <col min="7" max="7" width="11" customWidth="1"/>
    <col min="8" max="8" width="13" customWidth="1"/>
    <col min="9" max="9" width="10" customWidth="1"/>
  </cols>
  <sheetData>
    <row r="1" spans="1:19" x14ac:dyDescent="0.25">
      <c r="C1" s="6" t="s">
        <v>12</v>
      </c>
      <c r="D1" s="6" t="s">
        <v>14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1.3280000000000001</v>
      </c>
      <c r="C8" s="1">
        <v>1.321</v>
      </c>
    </row>
    <row r="9" spans="1:19" x14ac:dyDescent="0.25">
      <c r="B9" s="1">
        <v>1.3340000000000001</v>
      </c>
      <c r="C9" s="1">
        <v>1.3280000000000001</v>
      </c>
      <c r="D9">
        <f>(C12-C11)/(C12-C8)</f>
        <v>0.13333333333333236</v>
      </c>
    </row>
    <row r="10" spans="1:19" x14ac:dyDescent="0.25">
      <c r="A10">
        <v>0.1003</v>
      </c>
      <c r="B10" s="1">
        <v>1.3360000000000001</v>
      </c>
      <c r="C10" s="1">
        <v>1.331</v>
      </c>
      <c r="D10" t="s">
        <v>0</v>
      </c>
      <c r="E10">
        <f>(SUM(C8:C12)/5)</f>
        <v>1.33</v>
      </c>
      <c r="H10">
        <f>(E10)/A10</f>
        <v>13.260219341974079</v>
      </c>
    </row>
    <row r="11" spans="1:19" x14ac:dyDescent="0.25">
      <c r="B11" s="1">
        <v>1.331</v>
      </c>
      <c r="C11" s="1">
        <v>1.3340000000000001</v>
      </c>
      <c r="D11">
        <f>(C9-C8)/(C12-C8)</f>
        <v>0.46666666666667062</v>
      </c>
    </row>
    <row r="12" spans="1:19" x14ac:dyDescent="0.25">
      <c r="B12" s="1">
        <v>1.321</v>
      </c>
      <c r="C12" s="1">
        <v>1.3360000000000001</v>
      </c>
      <c r="D12" t="s">
        <v>0</v>
      </c>
    </row>
    <row r="13" spans="1:19" x14ac:dyDescent="0.25">
      <c r="B13" s="3">
        <v>1.369</v>
      </c>
      <c r="C13" s="3">
        <v>1.343</v>
      </c>
    </row>
    <row r="14" spans="1:19" x14ac:dyDescent="0.25">
      <c r="B14" s="3">
        <v>1.357</v>
      </c>
      <c r="C14" s="3">
        <v>1.3540000000000001</v>
      </c>
      <c r="D14">
        <f>(C17-C16)/(C17-C13)</f>
        <v>3.8461538461534189E-2</v>
      </c>
    </row>
    <row r="15" spans="1:19" x14ac:dyDescent="0.25">
      <c r="B15" s="3">
        <v>1.343</v>
      </c>
      <c r="C15" s="3">
        <v>1.357</v>
      </c>
      <c r="D15" t="s">
        <v>0</v>
      </c>
    </row>
    <row r="16" spans="1:19" x14ac:dyDescent="0.25">
      <c r="A16">
        <v>0.1012</v>
      </c>
      <c r="B16" s="3">
        <v>1.3680000000000001</v>
      </c>
      <c r="C16" s="3">
        <v>1.3680000000000001</v>
      </c>
      <c r="D16">
        <f>(C14-C13)/(C17-C13)</f>
        <v>0.42307692307692735</v>
      </c>
      <c r="E16">
        <f>(SUM(C13:C17)/5)</f>
        <v>1.3582000000000001</v>
      </c>
      <c r="F16">
        <v>1.33</v>
      </c>
      <c r="H16">
        <f>(E16)/(A16)</f>
        <v>13.420948616600791</v>
      </c>
    </row>
    <row r="17" spans="1:9" x14ac:dyDescent="0.25">
      <c r="B17" s="3">
        <v>1.3540000000000001</v>
      </c>
      <c r="C17" s="3">
        <v>1.369</v>
      </c>
      <c r="D17" t="s">
        <v>0</v>
      </c>
      <c r="F17">
        <v>1.3324</v>
      </c>
      <c r="G17">
        <f>(F20-F19)/(F20-F16)</f>
        <v>0.59914712153518224</v>
      </c>
    </row>
    <row r="18" spans="1:9" x14ac:dyDescent="0.25">
      <c r="B18" s="4">
        <v>1.4279999999999999</v>
      </c>
      <c r="C18" s="4">
        <v>1.419</v>
      </c>
      <c r="F18">
        <v>1.3582000000000001</v>
      </c>
      <c r="G18" t="s">
        <v>0</v>
      </c>
    </row>
    <row r="19" spans="1:9" x14ac:dyDescent="0.25">
      <c r="B19" s="4">
        <v>1.4219999999999999</v>
      </c>
      <c r="C19" s="4">
        <v>1.4219999999999999</v>
      </c>
      <c r="D19">
        <f>(C22-C21)/(C22-C18)</f>
        <v>0.11111111111110014</v>
      </c>
      <c r="F19">
        <v>1.3675999999999999</v>
      </c>
      <c r="G19">
        <f>(F17-F16)/(F20-F16)</f>
        <v>2.5586353944562479E-2</v>
      </c>
      <c r="I19">
        <f>(H10+H16+H20+H25+H30)/5</f>
        <v>13.515687160390545</v>
      </c>
    </row>
    <row r="20" spans="1:9" x14ac:dyDescent="0.25">
      <c r="A20">
        <v>0.1008</v>
      </c>
      <c r="B20" s="4">
        <v>1.427</v>
      </c>
      <c r="C20" s="4">
        <v>1.423</v>
      </c>
      <c r="D20" t="s">
        <v>0</v>
      </c>
      <c r="E20">
        <f>(SUM(C18:C22)/5)</f>
        <v>1.4238000000000002</v>
      </c>
      <c r="F20">
        <v>1.4238</v>
      </c>
      <c r="G20" t="s">
        <v>0</v>
      </c>
      <c r="H20">
        <f>(E20/A20)</f>
        <v>14.125000000000002</v>
      </c>
    </row>
    <row r="21" spans="1:9" x14ac:dyDescent="0.25">
      <c r="B21" s="4">
        <v>1.423</v>
      </c>
      <c r="C21" s="4">
        <v>1.427</v>
      </c>
      <c r="D21">
        <f>(C19-C18)/(C22-C18)</f>
        <v>0.3333333333333251</v>
      </c>
    </row>
    <row r="22" spans="1:9" x14ac:dyDescent="0.25">
      <c r="B22" s="4">
        <v>1.419</v>
      </c>
      <c r="C22" s="4">
        <v>1.4279999999999999</v>
      </c>
      <c r="D22" t="s">
        <v>0</v>
      </c>
    </row>
    <row r="23" spans="1:9" x14ac:dyDescent="0.25">
      <c r="B23" s="5">
        <v>1.3680000000000001</v>
      </c>
      <c r="C23" s="5">
        <v>1.3540000000000001</v>
      </c>
    </row>
    <row r="24" spans="1:9" x14ac:dyDescent="0.25">
      <c r="B24" s="5">
        <v>1.3540000000000001</v>
      </c>
      <c r="C24" s="5">
        <v>1.365</v>
      </c>
      <c r="D24">
        <f>(C27-C26)/(C27-C23)</f>
        <v>0.562499999999997</v>
      </c>
    </row>
    <row r="25" spans="1:9" x14ac:dyDescent="0.25">
      <c r="A25">
        <v>0.1009</v>
      </c>
      <c r="B25" s="5">
        <v>1.365</v>
      </c>
      <c r="C25" s="5">
        <v>1.365</v>
      </c>
      <c r="D25" t="s">
        <v>0</v>
      </c>
      <c r="E25">
        <f>SUM(C23:C27)/5</f>
        <v>1.3676000000000001</v>
      </c>
      <c r="H25">
        <f>(E25)/(A25)</f>
        <v>13.554013875123886</v>
      </c>
    </row>
    <row r="26" spans="1:9" x14ac:dyDescent="0.25">
      <c r="B26" s="5">
        <v>1.3859999999999999</v>
      </c>
      <c r="C26" s="5">
        <v>1.3680000000000001</v>
      </c>
      <c r="D26">
        <f>(C24-C23)/(C27-C23)</f>
        <v>0.34374999999999889</v>
      </c>
    </row>
    <row r="27" spans="1:9" x14ac:dyDescent="0.25">
      <c r="B27" s="5">
        <v>1.365</v>
      </c>
      <c r="C27" s="5">
        <v>1.3859999999999999</v>
      </c>
      <c r="D27" t="s">
        <v>0</v>
      </c>
    </row>
    <row r="28" spans="1:9" x14ac:dyDescent="0.25">
      <c r="B28" s="2">
        <v>1.331</v>
      </c>
      <c r="C28" s="2">
        <v>1.321</v>
      </c>
    </row>
    <row r="29" spans="1:9" x14ac:dyDescent="0.25">
      <c r="B29" s="2">
        <v>1.3380000000000001</v>
      </c>
      <c r="C29" s="2">
        <v>1.3260000000000001</v>
      </c>
      <c r="D29">
        <f>(C32-C31)/(C32-C28)</f>
        <v>0.31999999999999856</v>
      </c>
    </row>
    <row r="30" spans="1:9" x14ac:dyDescent="0.25">
      <c r="A30">
        <v>0.1008</v>
      </c>
      <c r="B30" s="2">
        <v>1.3460000000000001</v>
      </c>
      <c r="C30" s="2">
        <v>1.331</v>
      </c>
      <c r="D30" t="s">
        <v>0</v>
      </c>
      <c r="E30">
        <f>SUM(C28:C32)/5</f>
        <v>1.3324000000000003</v>
      </c>
      <c r="H30">
        <f>(E30)/A30</f>
        <v>13.21825396825397</v>
      </c>
    </row>
    <row r="31" spans="1:9" x14ac:dyDescent="0.25">
      <c r="B31" s="2">
        <v>1.321</v>
      </c>
      <c r="C31" s="2">
        <v>1.3380000000000001</v>
      </c>
      <c r="D31">
        <f>(C29-C28)/(C32-C28)</f>
        <v>0.20000000000000356</v>
      </c>
    </row>
    <row r="32" spans="1:9" x14ac:dyDescent="0.25">
      <c r="B32" s="2">
        <v>1.3260000000000001</v>
      </c>
      <c r="C32" s="2">
        <v>1.3460000000000001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L7" sqref="L7"/>
    </sheetView>
  </sheetViews>
  <sheetFormatPr defaultRowHeight="15" x14ac:dyDescent="0.25"/>
  <cols>
    <col min="1" max="1" width="10.28515625" customWidth="1"/>
    <col min="2" max="2" width="14.28515625" customWidth="1"/>
    <col min="3" max="3" width="22.28515625" customWidth="1"/>
    <col min="4" max="4" width="16.85546875" customWidth="1"/>
    <col min="5" max="5" width="11.42578125" customWidth="1"/>
    <col min="6" max="6" width="12" customWidth="1"/>
    <col min="7" max="7" width="11" customWidth="1"/>
    <col min="8" max="8" width="13.7109375" customWidth="1"/>
    <col min="9" max="9" width="10" customWidth="1"/>
  </cols>
  <sheetData>
    <row r="1" spans="1:19" x14ac:dyDescent="0.25">
      <c r="C1" s="6" t="s">
        <v>12</v>
      </c>
      <c r="D1" s="6" t="s">
        <v>15</v>
      </c>
      <c r="H1" s="6"/>
      <c r="I1" s="6"/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1.385</v>
      </c>
      <c r="C8" s="1">
        <v>1.3839999999999999</v>
      </c>
    </row>
    <row r="9" spans="1:19" x14ac:dyDescent="0.25">
      <c r="B9" s="1">
        <v>1.4079999999999999</v>
      </c>
      <c r="C9" s="1">
        <v>1.385</v>
      </c>
      <c r="D9">
        <f>(C12-C11)/(C12-C8)</f>
        <v>4.0000000000004261E-2</v>
      </c>
    </row>
    <row r="10" spans="1:19" x14ac:dyDescent="0.25">
      <c r="A10">
        <v>0.1008</v>
      </c>
      <c r="B10" s="1">
        <v>1.3839999999999999</v>
      </c>
      <c r="C10" s="1">
        <v>1.3919999999999999</v>
      </c>
      <c r="D10" t="s">
        <v>0</v>
      </c>
      <c r="E10">
        <f>(SUM(C8:C12)/5)</f>
        <v>1.3955999999999997</v>
      </c>
      <c r="H10">
        <f>(E10)/A10</f>
        <v>13.845238095238093</v>
      </c>
    </row>
    <row r="11" spans="1:19" x14ac:dyDescent="0.25">
      <c r="B11" s="1">
        <v>1.409</v>
      </c>
      <c r="C11" s="1">
        <v>1.4079999999999999</v>
      </c>
      <c r="D11">
        <f>(C9-C8)/(C12-C8)</f>
        <v>4.0000000000004261E-2</v>
      </c>
    </row>
    <row r="12" spans="1:19" x14ac:dyDescent="0.25">
      <c r="B12" s="1">
        <v>1.3919999999999999</v>
      </c>
      <c r="C12" s="1">
        <v>1.409</v>
      </c>
      <c r="D12" t="s">
        <v>0</v>
      </c>
    </row>
    <row r="13" spans="1:19" x14ac:dyDescent="0.25">
      <c r="B13" s="3">
        <v>1.4079999999999999</v>
      </c>
      <c r="C13" s="3">
        <v>1.4079999999999999</v>
      </c>
    </row>
    <row r="14" spans="1:19" x14ac:dyDescent="0.25">
      <c r="B14" s="3">
        <v>1.427</v>
      </c>
      <c r="C14" s="3">
        <v>1.417</v>
      </c>
      <c r="D14">
        <f>(C17-C16)/(C17-C13)</f>
        <v>4.0000000000004261E-2</v>
      </c>
    </row>
    <row r="15" spans="1:19" x14ac:dyDescent="0.25">
      <c r="B15" s="3">
        <v>1.4330000000000001</v>
      </c>
      <c r="C15" s="3">
        <v>1.427</v>
      </c>
      <c r="D15" t="s">
        <v>0</v>
      </c>
    </row>
    <row r="16" spans="1:19" x14ac:dyDescent="0.25">
      <c r="A16">
        <v>0.1007</v>
      </c>
      <c r="B16" s="3">
        <v>1.4319999999999999</v>
      </c>
      <c r="C16" s="3">
        <v>1.4319999999999999</v>
      </c>
      <c r="D16">
        <f>(C14-C13)/(C17-C13)</f>
        <v>0.36000000000000282</v>
      </c>
      <c r="E16">
        <f>(SUM(C13:C17)/5)</f>
        <v>1.4234000000000002</v>
      </c>
      <c r="F16">
        <v>1.3906000000000001</v>
      </c>
      <c r="H16">
        <f>(E16)/(A16)</f>
        <v>14.135054617676269</v>
      </c>
    </row>
    <row r="17" spans="1:9" x14ac:dyDescent="0.25">
      <c r="B17" s="3">
        <v>1.417</v>
      </c>
      <c r="C17" s="3">
        <v>1.4330000000000001</v>
      </c>
      <c r="D17" t="s">
        <v>0</v>
      </c>
      <c r="F17">
        <v>1.3956</v>
      </c>
      <c r="G17">
        <f>(F20-F19)/(F20-F16)</f>
        <v>0.18407960199005152</v>
      </c>
    </row>
    <row r="18" spans="1:9" x14ac:dyDescent="0.25">
      <c r="B18" s="4">
        <v>1.4370000000000001</v>
      </c>
      <c r="C18" s="4">
        <v>1.42</v>
      </c>
      <c r="F18">
        <v>1.3972</v>
      </c>
      <c r="G18" t="s">
        <v>0</v>
      </c>
    </row>
    <row r="19" spans="1:9" x14ac:dyDescent="0.25">
      <c r="B19" s="4">
        <v>1.425</v>
      </c>
      <c r="C19" s="4">
        <v>1.425</v>
      </c>
      <c r="D19">
        <f>(C22-C21)/(C22-C18)</f>
        <v>0.10526315789473623</v>
      </c>
      <c r="F19">
        <v>1.4234</v>
      </c>
      <c r="G19">
        <f>(F17-F16)/(F20-F16)</f>
        <v>0.12437810945273363</v>
      </c>
      <c r="I19">
        <f>(H10+H16+H20+H25+H30)/5</f>
        <v>13.93866169687929</v>
      </c>
    </row>
    <row r="20" spans="1:9" x14ac:dyDescent="0.25">
      <c r="A20">
        <v>0.1016</v>
      </c>
      <c r="B20" s="4">
        <v>1.42</v>
      </c>
      <c r="C20" s="4">
        <v>1.4330000000000001</v>
      </c>
      <c r="D20" t="s">
        <v>0</v>
      </c>
      <c r="E20">
        <f>(SUM(C18:C22)/5)</f>
        <v>1.4308000000000001</v>
      </c>
      <c r="F20">
        <v>1.4308000000000001</v>
      </c>
      <c r="G20" t="s">
        <v>0</v>
      </c>
      <c r="H20">
        <f>(E20/A20)</f>
        <v>14.082677165354331</v>
      </c>
    </row>
    <row r="21" spans="1:9" x14ac:dyDescent="0.25">
      <c r="B21" s="4">
        <v>1.4390000000000001</v>
      </c>
      <c r="C21" s="4">
        <v>1.4370000000000001</v>
      </c>
      <c r="D21">
        <f>(C19-C18)/(C22-C18)</f>
        <v>0.26315789473684642</v>
      </c>
    </row>
    <row r="22" spans="1:9" x14ac:dyDescent="0.25">
      <c r="B22" s="4">
        <v>1.4330000000000001</v>
      </c>
      <c r="C22" s="4">
        <v>1.4390000000000001</v>
      </c>
      <c r="D22" t="s">
        <v>0</v>
      </c>
    </row>
    <row r="23" spans="1:9" x14ac:dyDescent="0.25">
      <c r="B23" s="5">
        <v>1.3859999999999999</v>
      </c>
      <c r="C23" s="5">
        <v>1.385</v>
      </c>
    </row>
    <row r="24" spans="1:9" x14ac:dyDescent="0.25">
      <c r="B24" s="5">
        <v>1.391</v>
      </c>
      <c r="C24" s="5">
        <v>1.3859999999999999</v>
      </c>
      <c r="D24">
        <f>(C27-C26)/(C27-C23)</f>
        <v>9.0909090909081738E-2</v>
      </c>
    </row>
    <row r="25" spans="1:9" x14ac:dyDescent="0.25">
      <c r="A25">
        <v>0.1014</v>
      </c>
      <c r="B25" s="5">
        <v>1.385</v>
      </c>
      <c r="C25" s="5">
        <v>1.391</v>
      </c>
      <c r="D25" t="s">
        <v>0</v>
      </c>
      <c r="E25">
        <f>SUM(C23:C27)/5</f>
        <v>1.3906000000000001</v>
      </c>
      <c r="H25">
        <f>(E25)/(A25)</f>
        <v>13.714003944773175</v>
      </c>
    </row>
    <row r="26" spans="1:9" x14ac:dyDescent="0.25">
      <c r="B26" s="5">
        <v>1.3959999999999999</v>
      </c>
      <c r="C26" s="5">
        <v>1.395</v>
      </c>
      <c r="D26">
        <f>(C24-C23)/(C27-C23)</f>
        <v>9.0909090909081738E-2</v>
      </c>
    </row>
    <row r="27" spans="1:9" x14ac:dyDescent="0.25">
      <c r="B27" s="5">
        <v>1.395</v>
      </c>
      <c r="C27" s="5">
        <v>1.3959999999999999</v>
      </c>
      <c r="D27" t="s">
        <v>0</v>
      </c>
    </row>
    <row r="28" spans="1:9" x14ac:dyDescent="0.25">
      <c r="B28" s="2">
        <v>1.3919999999999999</v>
      </c>
      <c r="C28" s="2">
        <v>1.3919999999999999</v>
      </c>
    </row>
    <row r="29" spans="1:9" x14ac:dyDescent="0.25">
      <c r="B29" s="2">
        <v>1.3919999999999999</v>
      </c>
      <c r="C29" s="2">
        <v>1.3919999999999999</v>
      </c>
      <c r="D29">
        <f>(C32-C31)/(C32-C28)</f>
        <v>0.625</v>
      </c>
    </row>
    <row r="30" spans="1:9" x14ac:dyDescent="0.25">
      <c r="A30">
        <v>0.1004</v>
      </c>
      <c r="B30" s="2">
        <v>1.3959999999999999</v>
      </c>
      <c r="C30" s="2">
        <v>1.3959999999999999</v>
      </c>
      <c r="D30" t="s">
        <v>0</v>
      </c>
      <c r="E30">
        <f>SUM(C28:C32)/5</f>
        <v>1.3971999999999998</v>
      </c>
      <c r="H30">
        <f>(E30)/A30</f>
        <v>13.916334661354579</v>
      </c>
    </row>
    <row r="31" spans="1:9" x14ac:dyDescent="0.25">
      <c r="B31" s="2">
        <v>1.3979999999999999</v>
      </c>
      <c r="C31" s="2">
        <v>1.3979999999999999</v>
      </c>
      <c r="D31">
        <f>(C29-C28)/(C32-C28)</f>
        <v>0</v>
      </c>
    </row>
    <row r="32" spans="1:9" x14ac:dyDescent="0.25">
      <c r="B32" s="2">
        <v>1.4079999999999999</v>
      </c>
      <c r="C32" s="2">
        <v>1.4079999999999999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C1" sqref="C1:D1"/>
    </sheetView>
  </sheetViews>
  <sheetFormatPr defaultRowHeight="15" x14ac:dyDescent="0.25"/>
  <cols>
    <col min="1" max="1" width="10.140625" customWidth="1"/>
    <col min="2" max="2" width="14.28515625" customWidth="1"/>
    <col min="3" max="3" width="21.7109375" customWidth="1"/>
    <col min="4" max="4" width="14.28515625" customWidth="1"/>
    <col min="5" max="5" width="11.42578125" customWidth="1"/>
    <col min="6" max="6" width="12.85546875" customWidth="1"/>
    <col min="7" max="7" width="11" customWidth="1"/>
    <col min="8" max="8" width="15.5703125" customWidth="1"/>
    <col min="9" max="9" width="10" customWidth="1"/>
  </cols>
  <sheetData>
    <row r="1" spans="1:19" x14ac:dyDescent="0.25">
      <c r="C1" s="6" t="s">
        <v>12</v>
      </c>
      <c r="D1" s="6" t="s">
        <v>16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2.8069999999999999</v>
      </c>
      <c r="C8" s="9">
        <v>2.512</v>
      </c>
    </row>
    <row r="9" spans="1:19" x14ac:dyDescent="0.25">
      <c r="B9" s="1">
        <v>2.798</v>
      </c>
      <c r="C9" s="1">
        <v>2.7909999999999999</v>
      </c>
      <c r="D9">
        <f>(C12-C11)/(C12-C9)</f>
        <v>0.5</v>
      </c>
    </row>
    <row r="10" spans="1:19" x14ac:dyDescent="0.25">
      <c r="A10">
        <v>0.1002</v>
      </c>
      <c r="B10" s="1">
        <v>2.7989999999999999</v>
      </c>
      <c r="C10" s="1">
        <v>2.798</v>
      </c>
      <c r="D10" t="s">
        <v>0</v>
      </c>
      <c r="E10">
        <f>(SUM(C9:C12)/4)</f>
        <v>2.7987500000000001</v>
      </c>
      <c r="H10">
        <f>(E10)/A10</f>
        <v>27.931636726546909</v>
      </c>
    </row>
    <row r="11" spans="1:19" x14ac:dyDescent="0.25">
      <c r="B11" s="1">
        <v>2.512</v>
      </c>
      <c r="C11" s="1">
        <v>2.7989999999999999</v>
      </c>
      <c r="D11">
        <f>(C10-C9)/(C12-C9)</f>
        <v>0.43750000000000694</v>
      </c>
    </row>
    <row r="12" spans="1:19" x14ac:dyDescent="0.25">
      <c r="B12" s="1">
        <v>2.7909999999999999</v>
      </c>
      <c r="C12" s="1">
        <v>2.8069999999999999</v>
      </c>
      <c r="D12" t="s">
        <v>0</v>
      </c>
    </row>
    <row r="13" spans="1:19" x14ac:dyDescent="0.25">
      <c r="B13" s="3">
        <v>2.8119999999999998</v>
      </c>
      <c r="C13" s="3">
        <v>2.8079999999999998</v>
      </c>
    </row>
    <row r="14" spans="1:19" x14ac:dyDescent="0.25">
      <c r="B14" s="3">
        <v>2.8079999999999998</v>
      </c>
      <c r="C14" s="3">
        <v>2.8109999999999999</v>
      </c>
      <c r="D14">
        <f>(C17-C16)/(C17-C13)</f>
        <v>0</v>
      </c>
    </row>
    <row r="15" spans="1:19" x14ac:dyDescent="0.25">
      <c r="B15" s="3">
        <v>2.8159999999999998</v>
      </c>
      <c r="C15" s="3">
        <v>2.8119999999999998</v>
      </c>
      <c r="D15" t="s">
        <v>0</v>
      </c>
    </row>
    <row r="16" spans="1:19" x14ac:dyDescent="0.25">
      <c r="A16">
        <v>0.10100000000000001</v>
      </c>
      <c r="B16" s="3">
        <v>2.8159999999999998</v>
      </c>
      <c r="C16" s="3">
        <v>2.8159999999999998</v>
      </c>
      <c r="D16">
        <f>(C14-C13)/(C17-C13)</f>
        <v>0.37500000000001388</v>
      </c>
      <c r="E16">
        <f>(SUM(C13:C17)/5)</f>
        <v>2.8125999999999998</v>
      </c>
      <c r="F16">
        <v>2.7414000000000001</v>
      </c>
      <c r="H16">
        <f>(E16)/(A16)</f>
        <v>27.847524752475245</v>
      </c>
    </row>
    <row r="17" spans="1:9" x14ac:dyDescent="0.25">
      <c r="B17" s="3">
        <v>2.8109999999999999</v>
      </c>
      <c r="C17" s="3">
        <v>2.8159999999999998</v>
      </c>
      <c r="D17" t="s">
        <v>0</v>
      </c>
      <c r="F17">
        <v>2.7671999999999999</v>
      </c>
      <c r="G17">
        <f>(F20-F19)/(F20-F16)</f>
        <v>0.1317073170731673</v>
      </c>
    </row>
    <row r="18" spans="1:9" x14ac:dyDescent="0.25">
      <c r="B18" s="4">
        <v>2.8210000000000002</v>
      </c>
      <c r="C18" s="4">
        <v>2.8130000000000002</v>
      </c>
      <c r="F18">
        <v>2.8092000000000001</v>
      </c>
      <c r="G18" t="s">
        <v>0</v>
      </c>
    </row>
    <row r="19" spans="1:9" x14ac:dyDescent="0.25">
      <c r="B19" s="4">
        <v>2.8359999999999999</v>
      </c>
      <c r="C19" s="4">
        <v>2.8159999999999998</v>
      </c>
      <c r="D19">
        <f>(C22-C21)/(C22-C18)</f>
        <v>0.21739130434782442</v>
      </c>
      <c r="F19">
        <v>2.8126000000000002</v>
      </c>
      <c r="G19">
        <f>(F17-F16)/(F20-F16)</f>
        <v>0.31463414634146181</v>
      </c>
      <c r="I19">
        <f>(H10+H16+H20+H25+H30)/5</f>
        <v>27.893850035547935</v>
      </c>
    </row>
    <row r="20" spans="1:9" x14ac:dyDescent="0.25">
      <c r="A20">
        <v>0.1009</v>
      </c>
      <c r="B20" s="4">
        <v>2.8159999999999998</v>
      </c>
      <c r="C20" s="4">
        <v>2.8210000000000002</v>
      </c>
      <c r="D20" t="s">
        <v>0</v>
      </c>
      <c r="E20">
        <f>(SUM(C18:C22)/5)</f>
        <v>2.8233999999999999</v>
      </c>
      <c r="F20">
        <v>2.8233999999999999</v>
      </c>
      <c r="G20" t="s">
        <v>0</v>
      </c>
      <c r="H20">
        <f>(E20/A20)</f>
        <v>27.982160555004953</v>
      </c>
    </row>
    <row r="21" spans="1:9" x14ac:dyDescent="0.25">
      <c r="B21" s="4">
        <v>2.8130000000000002</v>
      </c>
      <c r="C21" s="4">
        <v>2.831</v>
      </c>
      <c r="D21">
        <f>(C19-C18)/(C22-C18)</f>
        <v>0.13043478260868305</v>
      </c>
    </row>
    <row r="22" spans="1:9" x14ac:dyDescent="0.25">
      <c r="B22" s="4">
        <v>2.831</v>
      </c>
      <c r="C22" s="4">
        <v>2.8359999999999999</v>
      </c>
      <c r="D22" t="s">
        <v>0</v>
      </c>
    </row>
    <row r="23" spans="1:9" x14ac:dyDescent="0.25">
      <c r="B23" s="5">
        <v>2.7240000000000002</v>
      </c>
      <c r="C23" s="5">
        <v>2.7240000000000002</v>
      </c>
    </row>
    <row r="24" spans="1:9" x14ac:dyDescent="0.25">
      <c r="B24" s="5">
        <v>2.7519999999999998</v>
      </c>
      <c r="C24" s="5">
        <v>2.7519999999999998</v>
      </c>
      <c r="D24">
        <f>(C27-C26)/(C27-C23)</f>
        <v>0.34939759036144585</v>
      </c>
    </row>
    <row r="25" spans="1:9" x14ac:dyDescent="0.25">
      <c r="A25">
        <v>0.1</v>
      </c>
      <c r="B25" s="5">
        <v>2.778</v>
      </c>
      <c r="C25" s="5">
        <v>2.7749999999999999</v>
      </c>
      <c r="D25" t="s">
        <v>0</v>
      </c>
      <c r="E25">
        <f>SUM(C23:C27)/5</f>
        <v>2.7671999999999999</v>
      </c>
      <c r="H25">
        <f>(E25)/(A25)</f>
        <v>27.671999999999997</v>
      </c>
    </row>
    <row r="26" spans="1:9" x14ac:dyDescent="0.25">
      <c r="B26" s="5">
        <v>2.8069999999999999</v>
      </c>
      <c r="C26" s="5">
        <v>2.778</v>
      </c>
      <c r="D26">
        <f>(C24-C23)/(C27-C23)</f>
        <v>0.33734939759035742</v>
      </c>
    </row>
    <row r="27" spans="1:9" x14ac:dyDescent="0.25">
      <c r="B27" s="5">
        <v>2.7749999999999999</v>
      </c>
      <c r="C27" s="5">
        <v>2.8069999999999999</v>
      </c>
      <c r="D27" t="s">
        <v>0</v>
      </c>
    </row>
    <row r="28" spans="1:9" x14ac:dyDescent="0.25">
      <c r="B28" s="2">
        <v>2.806</v>
      </c>
      <c r="C28" s="2">
        <v>2.8010000000000002</v>
      </c>
    </row>
    <row r="29" spans="1:9" x14ac:dyDescent="0.25">
      <c r="B29" s="2">
        <v>2.8109999999999999</v>
      </c>
      <c r="C29" s="2">
        <v>2.806</v>
      </c>
      <c r="D29">
        <f>(C32-C31)/(C32-C28)</f>
        <v>0.41176470588236214</v>
      </c>
    </row>
    <row r="30" spans="1:9" x14ac:dyDescent="0.25">
      <c r="A30">
        <v>0.1002</v>
      </c>
      <c r="B30" s="2">
        <v>2.81</v>
      </c>
      <c r="C30" s="2">
        <v>2.81</v>
      </c>
      <c r="D30" t="s">
        <v>0</v>
      </c>
      <c r="E30">
        <f>SUM(C28:C32)/5</f>
        <v>2.8091999999999997</v>
      </c>
      <c r="H30">
        <f>(E30)/A30</f>
        <v>28.035928143712571</v>
      </c>
    </row>
    <row r="31" spans="1:9" x14ac:dyDescent="0.25">
      <c r="B31" s="2">
        <v>2.8010000000000002</v>
      </c>
      <c r="C31" s="2">
        <v>2.8109999999999999</v>
      </c>
      <c r="D31">
        <f>(C29-C28)/(C32-C28)</f>
        <v>0.29411764705881893</v>
      </c>
    </row>
    <row r="32" spans="1:9" x14ac:dyDescent="0.25">
      <c r="B32" s="2">
        <v>2.8180000000000001</v>
      </c>
      <c r="C32" s="2">
        <v>2.8180000000000001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M8" sqref="M8"/>
    </sheetView>
  </sheetViews>
  <sheetFormatPr defaultRowHeight="15" x14ac:dyDescent="0.25"/>
  <cols>
    <col min="1" max="1" width="11" customWidth="1"/>
    <col min="2" max="2" width="14.28515625" customWidth="1"/>
    <col min="3" max="3" width="22.140625" customWidth="1"/>
    <col min="4" max="4" width="14.28515625" customWidth="1"/>
    <col min="5" max="5" width="11.42578125" customWidth="1"/>
    <col min="6" max="6" width="13.85546875" customWidth="1"/>
    <col min="7" max="7" width="9.28515625" customWidth="1"/>
    <col min="8" max="8" width="14.42578125" customWidth="1"/>
    <col min="9" max="9" width="10" customWidth="1"/>
  </cols>
  <sheetData>
    <row r="1" spans="1:19" x14ac:dyDescent="0.25">
      <c r="C1" s="6" t="s">
        <v>12</v>
      </c>
      <c r="D1" s="6" t="s">
        <v>17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2.6829999999999998</v>
      </c>
      <c r="C8" s="1">
        <v>2.6360000000000001</v>
      </c>
    </row>
    <row r="9" spans="1:19" x14ac:dyDescent="0.25">
      <c r="B9" s="1">
        <v>2.6949999999999998</v>
      </c>
      <c r="C9" s="1">
        <v>2.6429999999999998</v>
      </c>
      <c r="D9">
        <f>(C12-C11)/(C12-C8)</f>
        <v>4.8387096774195511E-2</v>
      </c>
    </row>
    <row r="10" spans="1:19" x14ac:dyDescent="0.25">
      <c r="A10">
        <v>0.1014</v>
      </c>
      <c r="B10" s="1">
        <v>2.6360000000000001</v>
      </c>
      <c r="C10" s="1">
        <v>2.6829999999999998</v>
      </c>
      <c r="D10" t="s">
        <v>0</v>
      </c>
      <c r="E10">
        <f>(SUM(C8:C12)/5)</f>
        <v>2.6710000000000003</v>
      </c>
      <c r="H10">
        <f>(E10)/A10</f>
        <v>26.34122287968442</v>
      </c>
    </row>
    <row r="11" spans="1:19" x14ac:dyDescent="0.25">
      <c r="B11" s="1">
        <v>2.698</v>
      </c>
      <c r="C11" s="1">
        <v>2.6949999999999998</v>
      </c>
      <c r="D11">
        <f>(C9-C8)/(C12-C8)</f>
        <v>0.11290322580644664</v>
      </c>
    </row>
    <row r="12" spans="1:19" x14ac:dyDescent="0.25">
      <c r="B12" s="1">
        <v>2.6429999999999998</v>
      </c>
      <c r="C12" s="1">
        <v>2.698</v>
      </c>
      <c r="D12" t="s">
        <v>0</v>
      </c>
    </row>
    <row r="13" spans="1:19" x14ac:dyDescent="0.25">
      <c r="B13" s="3">
        <v>2.6120000000000001</v>
      </c>
      <c r="C13" s="3">
        <v>2.605</v>
      </c>
    </row>
    <row r="14" spans="1:19" x14ac:dyDescent="0.25">
      <c r="B14" s="3">
        <v>2.605</v>
      </c>
      <c r="C14" s="3">
        <v>2.6110000000000002</v>
      </c>
      <c r="D14">
        <f>(C17-C16)/(C17-C13)</f>
        <v>0.5</v>
      </c>
    </row>
    <row r="15" spans="1:19" x14ac:dyDescent="0.25">
      <c r="B15" s="3">
        <v>2.6110000000000002</v>
      </c>
      <c r="C15" s="3">
        <v>2.6110000000000002</v>
      </c>
      <c r="D15" t="s">
        <v>0</v>
      </c>
    </row>
    <row r="16" spans="1:19" x14ac:dyDescent="0.25">
      <c r="A16">
        <v>0.1013</v>
      </c>
      <c r="B16" s="3">
        <v>2.6110000000000002</v>
      </c>
      <c r="C16" s="3">
        <v>2.6120000000000001</v>
      </c>
      <c r="D16">
        <f>(C14-C13)/(C17-C13)</f>
        <v>0.42857142857143765</v>
      </c>
      <c r="E16">
        <f>(SUM(C13:C17)/5)</f>
        <v>2.6116000000000001</v>
      </c>
      <c r="F16">
        <v>2.5246</v>
      </c>
      <c r="H16">
        <f>(E16)/(A16)</f>
        <v>25.780848963474828</v>
      </c>
    </row>
    <row r="17" spans="1:9" x14ac:dyDescent="0.25">
      <c r="B17" s="3">
        <v>2.6190000000000002</v>
      </c>
      <c r="C17" s="3">
        <v>2.6190000000000002</v>
      </c>
      <c r="D17" t="s">
        <v>0</v>
      </c>
      <c r="F17">
        <v>2.6116000000000001</v>
      </c>
      <c r="G17">
        <f>(F20-F19)/(F20-F16)</f>
        <v>4.6263345195729687E-2</v>
      </c>
    </row>
    <row r="18" spans="1:9" x14ac:dyDescent="0.25">
      <c r="B18" s="4">
        <v>2.6930000000000001</v>
      </c>
      <c r="C18" s="4">
        <v>2.6840000000000002</v>
      </c>
      <c r="F18">
        <v>2.6709999999999998</v>
      </c>
      <c r="G18" t="s">
        <v>0</v>
      </c>
    </row>
    <row r="19" spans="1:9" x14ac:dyDescent="0.25">
      <c r="B19" s="4">
        <v>2.6989999999999998</v>
      </c>
      <c r="C19" s="4">
        <v>2.6930000000000001</v>
      </c>
      <c r="D19">
        <f>(C22-C21)/(C22-C18)</f>
        <v>0.2666666666666726</v>
      </c>
      <c r="F19">
        <v>2.6854</v>
      </c>
      <c r="G19">
        <f>(F17-F16)/(F20-F16)</f>
        <v>0.51601423487544573</v>
      </c>
      <c r="I19">
        <f>(H10+H16+H20+H25+H30)/5</f>
        <v>26.057183398277438</v>
      </c>
    </row>
    <row r="20" spans="1:9" x14ac:dyDescent="0.25">
      <c r="A20">
        <v>0.1016</v>
      </c>
      <c r="B20" s="4">
        <v>2.6949999999999998</v>
      </c>
      <c r="C20" s="4">
        <v>2.6949999999999998</v>
      </c>
      <c r="D20" t="s">
        <v>0</v>
      </c>
      <c r="E20">
        <f>(SUM(C18:C22)/5)</f>
        <v>2.6932</v>
      </c>
      <c r="F20">
        <v>2.6932</v>
      </c>
      <c r="G20" t="s">
        <v>0</v>
      </c>
      <c r="H20">
        <f>(E20/A20)</f>
        <v>26.507874015748033</v>
      </c>
    </row>
    <row r="21" spans="1:9" x14ac:dyDescent="0.25">
      <c r="B21" s="4">
        <v>2.6949999999999998</v>
      </c>
      <c r="C21" s="4">
        <v>2.6949999999999998</v>
      </c>
      <c r="D21">
        <f>(C19-C18)/(C22-C18)</f>
        <v>0.60000000000000597</v>
      </c>
    </row>
    <row r="22" spans="1:9" x14ac:dyDescent="0.25">
      <c r="B22" s="4">
        <v>2.6840000000000002</v>
      </c>
      <c r="C22" s="4">
        <v>2.6989999999999998</v>
      </c>
      <c r="D22" t="s">
        <v>0</v>
      </c>
    </row>
    <row r="23" spans="1:9" x14ac:dyDescent="0.25">
      <c r="B23" s="5">
        <v>2.512</v>
      </c>
      <c r="C23" s="5">
        <v>2.512</v>
      </c>
    </row>
    <row r="24" spans="1:9" x14ac:dyDescent="0.25">
      <c r="B24" s="5">
        <v>2.536</v>
      </c>
      <c r="C24" s="5">
        <v>2.5179999999999998</v>
      </c>
      <c r="D24">
        <f>(C27-C26)/(C27-C23)</f>
        <v>7.6923076923069045E-2</v>
      </c>
    </row>
    <row r="25" spans="1:9" x14ac:dyDescent="0.25">
      <c r="A25">
        <v>0.10050000000000001</v>
      </c>
      <c r="B25" s="5">
        <v>2.5179999999999998</v>
      </c>
      <c r="C25" s="5">
        <v>2.5190000000000001</v>
      </c>
      <c r="D25" t="s">
        <v>0</v>
      </c>
      <c r="E25">
        <f>SUM(C23:C27)/5</f>
        <v>2.5246</v>
      </c>
      <c r="H25">
        <f>(E25)/(A25)</f>
        <v>25.120398009950247</v>
      </c>
    </row>
    <row r="26" spans="1:9" x14ac:dyDescent="0.25">
      <c r="B26" s="5">
        <v>2.5190000000000001</v>
      </c>
      <c r="C26" s="5">
        <v>2.536</v>
      </c>
      <c r="D26">
        <f>(C24-C23)/(C27-C23)</f>
        <v>0.2307692307692242</v>
      </c>
    </row>
    <row r="27" spans="1:9" x14ac:dyDescent="0.25">
      <c r="B27" s="5">
        <v>2.5379999999999998</v>
      </c>
      <c r="C27" s="5">
        <v>2.5379999999999998</v>
      </c>
      <c r="D27" t="s">
        <v>0</v>
      </c>
    </row>
    <row r="28" spans="1:9" x14ac:dyDescent="0.25">
      <c r="B28" s="2">
        <v>2.6890000000000001</v>
      </c>
      <c r="C28" s="2">
        <v>2.681</v>
      </c>
    </row>
    <row r="29" spans="1:9" x14ac:dyDescent="0.25">
      <c r="B29" s="2">
        <v>2.6880000000000002</v>
      </c>
      <c r="C29" s="2">
        <v>2.6840000000000002</v>
      </c>
      <c r="D29">
        <f>(C32-C31)/(C32-C28)</f>
        <v>0.12499999999998612</v>
      </c>
    </row>
    <row r="30" spans="1:9" x14ac:dyDescent="0.25">
      <c r="A30">
        <v>0.1012</v>
      </c>
      <c r="B30" s="2">
        <v>2.681</v>
      </c>
      <c r="C30" s="2">
        <v>2.6850000000000001</v>
      </c>
      <c r="D30" t="s">
        <v>0</v>
      </c>
      <c r="E30">
        <f>SUM(C28:C32)/5</f>
        <v>2.6854000000000005</v>
      </c>
      <c r="H30">
        <f>(E30)/A30</f>
        <v>26.535573122529648</v>
      </c>
    </row>
    <row r="31" spans="1:9" x14ac:dyDescent="0.25">
      <c r="B31" s="2">
        <v>2.6840000000000002</v>
      </c>
      <c r="C31" s="2">
        <v>2.6880000000000002</v>
      </c>
      <c r="D31">
        <f>(C29-C28)/(C32-C28)</f>
        <v>0.37500000000001388</v>
      </c>
    </row>
    <row r="32" spans="1:9" x14ac:dyDescent="0.25">
      <c r="B32" s="2">
        <v>2.6850000000000001</v>
      </c>
      <c r="C32" s="2">
        <v>2.6890000000000001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A2" sqref="A2:I4"/>
    </sheetView>
  </sheetViews>
  <sheetFormatPr defaultRowHeight="15" x14ac:dyDescent="0.25"/>
  <cols>
    <col min="1" max="1" width="11.85546875" customWidth="1"/>
    <col min="2" max="2" width="14.28515625" customWidth="1"/>
    <col min="3" max="3" width="22.140625" customWidth="1"/>
    <col min="4" max="4" width="14.28515625" customWidth="1"/>
    <col min="5" max="5" width="11.42578125" customWidth="1"/>
    <col min="6" max="6" width="11.28515625" customWidth="1"/>
    <col min="7" max="7" width="11" customWidth="1"/>
    <col min="8" max="8" width="12.5703125" customWidth="1"/>
    <col min="9" max="9" width="10" customWidth="1"/>
  </cols>
  <sheetData>
    <row r="1" spans="1:19" x14ac:dyDescent="0.25">
      <c r="C1" s="6" t="s">
        <v>12</v>
      </c>
      <c r="D1" s="6" t="s">
        <v>18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1.84</v>
      </c>
      <c r="C8" s="1">
        <v>1.823</v>
      </c>
    </row>
    <row r="9" spans="1:19" x14ac:dyDescent="0.25">
      <c r="B9" s="1">
        <v>1.831</v>
      </c>
      <c r="C9" s="1">
        <v>1.831</v>
      </c>
      <c r="D9">
        <f>(C12-C11)/(C12-C8)</f>
        <v>0.63043478260869323</v>
      </c>
    </row>
    <row r="10" spans="1:19" x14ac:dyDescent="0.25">
      <c r="A10">
        <v>9.0499999999999997E-2</v>
      </c>
      <c r="B10" s="1">
        <v>1.823</v>
      </c>
      <c r="C10" s="1">
        <v>1.8340000000000001</v>
      </c>
      <c r="D10" t="s">
        <v>0</v>
      </c>
      <c r="E10">
        <f>(SUM(C8:C12)/5)</f>
        <v>1.8393999999999999</v>
      </c>
      <c r="H10">
        <f>(E10)/A10</f>
        <v>20.324861878453039</v>
      </c>
    </row>
    <row r="11" spans="1:19" x14ac:dyDescent="0.25">
      <c r="B11" s="1">
        <v>1.869</v>
      </c>
      <c r="C11" s="1">
        <v>1.84</v>
      </c>
      <c r="D11">
        <f>(C9-C8)/(C12-C8)</f>
        <v>0.17391304347826086</v>
      </c>
    </row>
    <row r="12" spans="1:19" x14ac:dyDescent="0.25">
      <c r="B12" s="1">
        <v>1.8340000000000001</v>
      </c>
      <c r="C12" s="1">
        <v>1.869</v>
      </c>
      <c r="D12" t="s">
        <v>0</v>
      </c>
    </row>
    <row r="13" spans="1:19" x14ac:dyDescent="0.25">
      <c r="B13" s="3">
        <v>1.8220000000000001</v>
      </c>
      <c r="C13" s="3">
        <v>1.821</v>
      </c>
    </row>
    <row r="14" spans="1:19" x14ac:dyDescent="0.25">
      <c r="B14" s="3">
        <v>1.821</v>
      </c>
      <c r="C14" s="3">
        <v>1.821</v>
      </c>
      <c r="D14">
        <f>(C17-C16)/(C17-C13)</f>
        <v>0.37499999999998612</v>
      </c>
    </row>
    <row r="15" spans="1:19" x14ac:dyDescent="0.25">
      <c r="B15" s="3">
        <v>1.8260000000000001</v>
      </c>
      <c r="C15" s="3">
        <v>1.8220000000000001</v>
      </c>
      <c r="D15" t="s">
        <v>0</v>
      </c>
    </row>
    <row r="16" spans="1:19" x14ac:dyDescent="0.25">
      <c r="A16">
        <v>9.1200000000000003E-2</v>
      </c>
      <c r="B16" s="3">
        <v>1.829</v>
      </c>
      <c r="C16" s="3">
        <v>1.8260000000000001</v>
      </c>
      <c r="D16">
        <f>(C14-C13)/(C17-C13)</f>
        <v>0</v>
      </c>
      <c r="E16">
        <f>(SUM(C13:C17)/5)</f>
        <v>1.8238000000000003</v>
      </c>
      <c r="F16">
        <v>1.819</v>
      </c>
      <c r="H16">
        <f>(E16)/(A16)</f>
        <v>19.997807017543863</v>
      </c>
    </row>
    <row r="17" spans="1:9" x14ac:dyDescent="0.25">
      <c r="B17" s="3">
        <v>1.821</v>
      </c>
      <c r="C17" s="3">
        <v>1.829</v>
      </c>
      <c r="D17" t="s">
        <v>0</v>
      </c>
      <c r="F17">
        <v>1.8238000000000001</v>
      </c>
      <c r="G17">
        <f>(F20-F19)/(F20-F16)</f>
        <v>0.39285714285714496</v>
      </c>
    </row>
    <row r="18" spans="1:9" x14ac:dyDescent="0.25">
      <c r="B18" s="4">
        <v>1.845</v>
      </c>
      <c r="C18" s="4">
        <v>1.845</v>
      </c>
      <c r="F18">
        <v>1.8288</v>
      </c>
      <c r="G18" t="s">
        <v>0</v>
      </c>
    </row>
    <row r="19" spans="1:9" x14ac:dyDescent="0.25">
      <c r="B19" s="4">
        <v>1.855</v>
      </c>
      <c r="C19" s="4">
        <v>1.851</v>
      </c>
      <c r="D19">
        <f>(C22-C21)/(C22-C18)</f>
        <v>0.2857142857142857</v>
      </c>
      <c r="F19">
        <v>1.8393999999999999</v>
      </c>
      <c r="G19">
        <f>(F17-F16)/(F20-F16)</f>
        <v>0.14285714285714662</v>
      </c>
      <c r="I19">
        <f>(H10+H16+H20+H25+H30)/5</f>
        <v>20.144681635796488</v>
      </c>
    </row>
    <row r="20" spans="1:9" x14ac:dyDescent="0.25">
      <c r="A20">
        <v>9.1499999999999998E-2</v>
      </c>
      <c r="B20" s="4">
        <v>1.853</v>
      </c>
      <c r="C20" s="4">
        <v>1.853</v>
      </c>
      <c r="D20" t="s">
        <v>0</v>
      </c>
      <c r="E20">
        <f>(SUM(C18:C22)/5)</f>
        <v>1.8526</v>
      </c>
      <c r="F20">
        <v>1.8526</v>
      </c>
      <c r="G20" t="s">
        <v>0</v>
      </c>
      <c r="H20">
        <f>(E20/A20)</f>
        <v>20.246994535519125</v>
      </c>
    </row>
    <row r="21" spans="1:9" x14ac:dyDescent="0.25">
      <c r="B21" s="4">
        <v>1.851</v>
      </c>
      <c r="C21" s="4">
        <v>1.855</v>
      </c>
      <c r="D21">
        <f>(C19-C18)/(C22-C18)</f>
        <v>0.42857142857142855</v>
      </c>
    </row>
    <row r="22" spans="1:9" x14ac:dyDescent="0.25">
      <c r="B22" s="4">
        <v>1.859</v>
      </c>
      <c r="C22" s="4">
        <v>1.859</v>
      </c>
      <c r="D22" t="s">
        <v>0</v>
      </c>
    </row>
    <row r="23" spans="1:9" x14ac:dyDescent="0.25">
      <c r="B23" s="5">
        <v>1.8129999999999999</v>
      </c>
      <c r="C23" s="5">
        <v>1.8129999999999999</v>
      </c>
    </row>
    <row r="24" spans="1:9" x14ac:dyDescent="0.25">
      <c r="B24" s="5">
        <v>1.825</v>
      </c>
      <c r="C24" s="5">
        <v>1.8160000000000001</v>
      </c>
      <c r="D24">
        <f>(C27-C26)/(C27-C23)</f>
        <v>0.24999999999999076</v>
      </c>
    </row>
    <row r="25" spans="1:9" x14ac:dyDescent="0.25">
      <c r="A25">
        <v>9.01E-2</v>
      </c>
      <c r="B25" s="5">
        <v>1.819</v>
      </c>
      <c r="C25" s="5">
        <v>1.819</v>
      </c>
      <c r="D25" t="s">
        <v>0</v>
      </c>
      <c r="E25">
        <f>SUM(C23:C27)/5</f>
        <v>1.8190000000000002</v>
      </c>
      <c r="H25">
        <f>(E25)/(A25)</f>
        <v>20.188679245283019</v>
      </c>
    </row>
    <row r="26" spans="1:9" x14ac:dyDescent="0.25">
      <c r="B26" s="5">
        <v>1.8160000000000001</v>
      </c>
      <c r="C26" s="5">
        <v>1.8220000000000001</v>
      </c>
      <c r="D26">
        <f>(C24-C23)/(C27-C23)</f>
        <v>0.25000000000000927</v>
      </c>
    </row>
    <row r="27" spans="1:9" x14ac:dyDescent="0.25">
      <c r="B27" s="5">
        <v>1.8220000000000001</v>
      </c>
      <c r="C27" s="5">
        <v>1.825</v>
      </c>
      <c r="D27" t="s">
        <v>0</v>
      </c>
    </row>
    <row r="28" spans="1:9" x14ac:dyDescent="0.25">
      <c r="B28" s="2">
        <v>1.821</v>
      </c>
      <c r="C28" s="2">
        <v>1.821</v>
      </c>
    </row>
    <row r="29" spans="1:9" x14ac:dyDescent="0.25">
      <c r="B29" s="2">
        <v>1.8260000000000001</v>
      </c>
      <c r="C29" s="2">
        <v>1.8240000000000001</v>
      </c>
      <c r="D29">
        <f>(C32-C31)/(C32-C28)</f>
        <v>0.17647058823529949</v>
      </c>
    </row>
    <row r="30" spans="1:9" x14ac:dyDescent="0.25">
      <c r="A30">
        <v>9.1600000000000001E-2</v>
      </c>
      <c r="B30" s="2">
        <v>1.835</v>
      </c>
      <c r="C30" s="2">
        <v>1.8260000000000001</v>
      </c>
      <c r="D30" t="s">
        <v>0</v>
      </c>
      <c r="E30">
        <f>SUM(C28:C32)/5</f>
        <v>1.8288</v>
      </c>
      <c r="H30">
        <f>(E30)/A30</f>
        <v>19.965065502183407</v>
      </c>
    </row>
    <row r="31" spans="1:9" x14ac:dyDescent="0.25">
      <c r="B31" s="2">
        <v>1.8380000000000001</v>
      </c>
      <c r="C31" s="2">
        <v>1.835</v>
      </c>
      <c r="D31">
        <f>(C29-C28)/(C32-C28)</f>
        <v>0.17647058823529949</v>
      </c>
    </row>
    <row r="32" spans="1:9" x14ac:dyDescent="0.25">
      <c r="B32" s="2">
        <v>1.8240000000000001</v>
      </c>
      <c r="C32" s="2">
        <v>1.8380000000000001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2" workbookViewId="0">
      <selection activeCell="C12" sqref="C12"/>
    </sheetView>
  </sheetViews>
  <sheetFormatPr defaultRowHeight="15" x14ac:dyDescent="0.25"/>
  <sheetData>
    <row r="1" spans="1:3" x14ac:dyDescent="0.25">
      <c r="A1" t="s">
        <v>1</v>
      </c>
    </row>
    <row r="8" spans="1:3" x14ac:dyDescent="0.25">
      <c r="B8" t="s">
        <v>19</v>
      </c>
      <c r="C8">
        <v>5.22</v>
      </c>
    </row>
    <row r="9" spans="1:3" x14ac:dyDescent="0.25">
      <c r="B9" t="s">
        <v>20</v>
      </c>
      <c r="C9">
        <v>7.31</v>
      </c>
    </row>
    <row r="10" spans="1:3" x14ac:dyDescent="0.25">
      <c r="B10" t="s">
        <v>21</v>
      </c>
      <c r="C10">
        <v>13.52</v>
      </c>
    </row>
    <row r="11" spans="1:3" x14ac:dyDescent="0.25">
      <c r="B11" t="s">
        <v>22</v>
      </c>
      <c r="C11">
        <v>13.94</v>
      </c>
    </row>
    <row r="12" spans="1:3" x14ac:dyDescent="0.25">
      <c r="B12" t="s">
        <v>23</v>
      </c>
      <c r="C12">
        <v>27.89</v>
      </c>
    </row>
    <row r="13" spans="1:3" x14ac:dyDescent="0.25">
      <c r="B13" t="s">
        <v>24</v>
      </c>
      <c r="C13">
        <v>26.06</v>
      </c>
    </row>
    <row r="14" spans="1:3" x14ac:dyDescent="0.25">
      <c r="B14" t="s">
        <v>25</v>
      </c>
      <c r="C14">
        <v>20.14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DAY 0</vt:lpstr>
      <vt:lpstr>DAY 03</vt:lpstr>
      <vt:lpstr>DAY 06</vt:lpstr>
      <vt:lpstr>DAY 09</vt:lpstr>
      <vt:lpstr>DAY 12</vt:lpstr>
      <vt:lpstr>DAY 15</vt:lpstr>
      <vt:lpstr>DAY 18</vt:lpstr>
      <vt:lpstr>GRAPH</vt:lpstr>
    </vt:vector>
  </TitlesOfParts>
  <Company>AUT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ycn0289</dc:creator>
  <cp:lastModifiedBy>Stationery</cp:lastModifiedBy>
  <cp:lastPrinted>2015-11-13T03:51:03Z</cp:lastPrinted>
  <dcterms:created xsi:type="dcterms:W3CDTF">2014-10-04T03:30:25Z</dcterms:created>
  <dcterms:modified xsi:type="dcterms:W3CDTF">2015-11-13T03:51:41Z</dcterms:modified>
</cp:coreProperties>
</file>