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INAL THESIS-FINAL EDITION\Print\"/>
    </mc:Choice>
  </mc:AlternateContent>
  <bookViews>
    <workbookView xWindow="0" yWindow="0" windowWidth="25125" windowHeight="12435" activeTab="7"/>
  </bookViews>
  <sheets>
    <sheet name="DAY 0" sheetId="1" r:id="rId1"/>
    <sheet name="DAY 03" sheetId="2" r:id="rId2"/>
    <sheet name="DAY 06" sheetId="3" r:id="rId3"/>
    <sheet name="DAY 09" sheetId="4" r:id="rId4"/>
    <sheet name="DAY 12" sheetId="5" r:id="rId5"/>
    <sheet name="DAY 15" sheetId="6" r:id="rId6"/>
    <sheet name="DAY 18" sheetId="7" r:id="rId7"/>
    <sheet name="GRAPH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7" l="1"/>
  <c r="E20" i="6"/>
  <c r="E16" i="6"/>
  <c r="G17" i="7" l="1"/>
  <c r="G17" i="6"/>
  <c r="G17" i="5"/>
  <c r="G17" i="4"/>
  <c r="G17" i="3"/>
  <c r="G17" i="2"/>
  <c r="G17" i="1"/>
  <c r="G19" i="7" l="1"/>
  <c r="D31" i="7"/>
  <c r="D19" i="7"/>
  <c r="D21" i="7"/>
  <c r="D26" i="7"/>
  <c r="D21" i="6"/>
  <c r="D29" i="2"/>
  <c r="D16" i="6"/>
  <c r="D14" i="6"/>
  <c r="D31" i="2" l="1"/>
  <c r="E30" i="2"/>
  <c r="H30" i="2" s="1"/>
  <c r="D33" i="2"/>
  <c r="G19" i="2"/>
  <c r="D26" i="2"/>
  <c r="E25" i="2"/>
  <c r="H25" i="2" s="1"/>
  <c r="D24" i="2"/>
  <c r="D21" i="2"/>
  <c r="E20" i="2"/>
  <c r="H20" i="2" s="1"/>
  <c r="D19" i="2"/>
  <c r="E16" i="2"/>
  <c r="H16" i="2" s="1"/>
  <c r="D16" i="2"/>
  <c r="D14" i="2"/>
  <c r="D11" i="2"/>
  <c r="E10" i="2"/>
  <c r="H10" i="2" s="1"/>
  <c r="D9" i="2"/>
  <c r="E30" i="7"/>
  <c r="H30" i="7" s="1"/>
  <c r="D29" i="7"/>
  <c r="E25" i="7"/>
  <c r="H25" i="7" s="1"/>
  <c r="D24" i="7"/>
  <c r="H20" i="7"/>
  <c r="E16" i="7"/>
  <c r="H16" i="7" s="1"/>
  <c r="D16" i="7"/>
  <c r="D14" i="7"/>
  <c r="D11" i="7"/>
  <c r="E10" i="7"/>
  <c r="H10" i="7" s="1"/>
  <c r="D9" i="7"/>
  <c r="D31" i="6"/>
  <c r="E30" i="6"/>
  <c r="H30" i="6" s="1"/>
  <c r="D29" i="6"/>
  <c r="D26" i="6"/>
  <c r="E25" i="6"/>
  <c r="H25" i="6" s="1"/>
  <c r="D24" i="6"/>
  <c r="H20" i="6"/>
  <c r="G19" i="6"/>
  <c r="D19" i="6"/>
  <c r="H16" i="6"/>
  <c r="D11" i="6"/>
  <c r="E10" i="6"/>
  <c r="H10" i="6" s="1"/>
  <c r="D9" i="6"/>
  <c r="D31" i="5"/>
  <c r="E30" i="5"/>
  <c r="H30" i="5" s="1"/>
  <c r="D29" i="5"/>
  <c r="D26" i="5"/>
  <c r="E25" i="5"/>
  <c r="H25" i="5" s="1"/>
  <c r="D24" i="5"/>
  <c r="D21" i="5"/>
  <c r="E20" i="5"/>
  <c r="H20" i="5" s="1"/>
  <c r="G19" i="5"/>
  <c r="D19" i="5"/>
  <c r="E16" i="5"/>
  <c r="H16" i="5" s="1"/>
  <c r="D16" i="5"/>
  <c r="D14" i="5"/>
  <c r="D11" i="5"/>
  <c r="E10" i="5"/>
  <c r="H10" i="5" s="1"/>
  <c r="D9" i="5"/>
  <c r="D31" i="3"/>
  <c r="E30" i="3"/>
  <c r="H30" i="3" s="1"/>
  <c r="D29" i="3"/>
  <c r="D26" i="3"/>
  <c r="E25" i="3"/>
  <c r="H25" i="3" s="1"/>
  <c r="D24" i="3"/>
  <c r="D21" i="3"/>
  <c r="E20" i="3"/>
  <c r="H20" i="3" s="1"/>
  <c r="G19" i="3"/>
  <c r="D19" i="3"/>
  <c r="E16" i="3"/>
  <c r="H16" i="3" s="1"/>
  <c r="D16" i="3"/>
  <c r="D14" i="3"/>
  <c r="D11" i="3"/>
  <c r="E10" i="3"/>
  <c r="H10" i="3" s="1"/>
  <c r="D9" i="3"/>
  <c r="D31" i="4"/>
  <c r="E30" i="4"/>
  <c r="H30" i="4" s="1"/>
  <c r="D29" i="4"/>
  <c r="D26" i="4"/>
  <c r="E25" i="4"/>
  <c r="H25" i="4" s="1"/>
  <c r="D24" i="4"/>
  <c r="D21" i="4"/>
  <c r="E20" i="4"/>
  <c r="H20" i="4" s="1"/>
  <c r="G19" i="4"/>
  <c r="D19" i="4"/>
  <c r="E16" i="4"/>
  <c r="H16" i="4" s="1"/>
  <c r="D16" i="4"/>
  <c r="D14" i="4"/>
  <c r="D11" i="4"/>
  <c r="E10" i="4"/>
  <c r="H10" i="4" s="1"/>
  <c r="D9" i="4"/>
  <c r="G19" i="1"/>
  <c r="E30" i="1"/>
  <c r="H30" i="1" s="1"/>
  <c r="I19" i="7" l="1"/>
  <c r="I19" i="2"/>
  <c r="I19" i="6"/>
  <c r="I19" i="5"/>
  <c r="I19" i="3"/>
  <c r="I19" i="4"/>
  <c r="D31" i="1"/>
  <c r="D29" i="1"/>
  <c r="D26" i="1"/>
  <c r="D24" i="1"/>
  <c r="D21" i="1"/>
  <c r="D19" i="1"/>
  <c r="D14" i="1"/>
  <c r="D16" i="1"/>
  <c r="D11" i="1"/>
  <c r="D9" i="1" l="1"/>
  <c r="E10" i="1"/>
  <c r="H10" i="1" s="1"/>
  <c r="E16" i="1"/>
  <c r="H16" i="1" s="1"/>
  <c r="E20" i="1"/>
  <c r="H20" i="1" s="1"/>
  <c r="E25" i="1"/>
  <c r="H25" i="1" s="1"/>
  <c r="I19" i="1" l="1"/>
</calcChain>
</file>

<file path=xl/sharedStrings.xml><?xml version="1.0" encoding="utf-8"?>
<sst xmlns="http://schemas.openxmlformats.org/spreadsheetml/2006/main" count="189" uniqueCount="25">
  <si>
    <t>ACCEPTED</t>
  </si>
  <si>
    <t>SALICILIC ACID ONLY</t>
  </si>
  <si>
    <t>Q TEST</t>
  </si>
  <si>
    <t>Critical values for the Q-test for a 90% confidence interval</t>
  </si>
  <si>
    <t>N</t>
  </si>
  <si>
    <t>Qc</t>
  </si>
  <si>
    <t>(DAY 0)</t>
  </si>
  <si>
    <t>ABSORBANCE</t>
  </si>
  <si>
    <t>ASCENTING ORDER</t>
  </si>
  <si>
    <t>SAMPLE WEIGHT</t>
  </si>
  <si>
    <t>AVERAGE</t>
  </si>
  <si>
    <t>ABSORBANCE/WEIGHT</t>
  </si>
  <si>
    <t>Day 0</t>
  </si>
  <si>
    <t>Day 12</t>
  </si>
  <si>
    <t>Day 15</t>
  </si>
  <si>
    <t>Day 18</t>
  </si>
  <si>
    <t>Day 03</t>
  </si>
  <si>
    <t>Day 06</t>
  </si>
  <si>
    <t>Day 09</t>
  </si>
  <si>
    <t>(DAY 03)</t>
  </si>
  <si>
    <t>(DAY 06)</t>
  </si>
  <si>
    <t>(DAY 09)</t>
  </si>
  <si>
    <t>(DAY 12)</t>
  </si>
  <si>
    <t>(DAY 15)</t>
  </si>
  <si>
    <t>(DAY 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</si>
</sst>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4" fillId="3" borderId="0" applyNumberFormat="0" applyBorder="0" applyAlignment="0" applyProtection="0"/>
    <xf numFmtId="0" fontId="1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</cellStyleXfs>
  <cellXfs count="12">
    <xf numFmtId="0" fontId="0" fillId="0" borderId="0" xfId="0"/>
    <xf numFmtId="0" fontId="2" fillId="2" borderId="0" xfId="1"/>
    <xf numFmtId="0" fontId="4" fillId="5" borderId="0" xfId="4"/>
    <xf numFmtId="0" fontId="4" fillId="3" borderId="0" xfId="2"/>
    <xf numFmtId="0" fontId="1" fillId="4" borderId="0" xfId="3"/>
    <xf numFmtId="0" fontId="4" fillId="6" borderId="0" xfId="5"/>
    <xf numFmtId="0" fontId="3" fillId="0" borderId="0" xfId="0" applyFont="1"/>
    <xf numFmtId="0" fontId="0" fillId="0" borderId="0" xfId="0" applyFont="1"/>
    <xf numFmtId="0" fontId="5" fillId="5" borderId="0" xfId="4" applyFont="1"/>
    <xf numFmtId="0" fontId="5" fillId="3" borderId="0" xfId="2" applyFont="1"/>
    <xf numFmtId="0" fontId="5" fillId="4" borderId="0" xfId="3" applyFont="1"/>
    <xf numFmtId="0" fontId="5" fillId="0" borderId="0" xfId="0" applyFont="1"/>
  </cellXfs>
  <cellStyles count="6">
    <cellStyle name="40% - Accent2" xfId="3" builtinId="35"/>
    <cellStyle name="60% - Accent1" xfId="2" builtinId="32"/>
    <cellStyle name="60% - Accent2" xfId="4" builtinId="36"/>
    <cellStyle name="60% - Accent6" xfId="5" builtinId="52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SALICYLIC</a:t>
            </a:r>
            <a:r>
              <a:rPr lang="en-US" baseline="0"/>
              <a:t> ACID ONLY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3"/>
            <c:invertIfNegative val="0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4"/>
            <c:invertIfNegative val="0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5"/>
            <c:invertIfNegative val="0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6"/>
            <c:invertIfNegative val="0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GRAPH!$B$11:$B$17</c:f>
              <c:strCache>
                <c:ptCount val="7"/>
                <c:pt idx="0">
                  <c:v>Day 0</c:v>
                </c:pt>
                <c:pt idx="1">
                  <c:v>Day 03</c:v>
                </c:pt>
                <c:pt idx="2">
                  <c:v>Day 06</c:v>
                </c:pt>
                <c:pt idx="3">
                  <c:v>Day 09</c:v>
                </c:pt>
                <c:pt idx="4">
                  <c:v>Day 12</c:v>
                </c:pt>
                <c:pt idx="5">
                  <c:v>Day 15</c:v>
                </c:pt>
                <c:pt idx="6">
                  <c:v>Day 18</c:v>
                </c:pt>
              </c:strCache>
            </c:strRef>
          </c:cat>
          <c:val>
            <c:numRef>
              <c:f>GRAPH!$C$11:$C$17</c:f>
              <c:numCache>
                <c:formatCode>General</c:formatCode>
                <c:ptCount val="7"/>
                <c:pt idx="0">
                  <c:v>5.15</c:v>
                </c:pt>
                <c:pt idx="1">
                  <c:v>6.09</c:v>
                </c:pt>
                <c:pt idx="2">
                  <c:v>6.91</c:v>
                </c:pt>
                <c:pt idx="3">
                  <c:v>8.75</c:v>
                </c:pt>
                <c:pt idx="4">
                  <c:v>7.51</c:v>
                </c:pt>
                <c:pt idx="5">
                  <c:v>6.45</c:v>
                </c:pt>
                <c:pt idx="6">
                  <c:v>7.6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29844384"/>
        <c:axId val="221167160"/>
        <c:axId val="0"/>
      </c:bar3DChart>
      <c:catAx>
        <c:axId val="12984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167160"/>
        <c:crosses val="autoZero"/>
        <c:auto val="1"/>
        <c:lblAlgn val="ctr"/>
        <c:lblOffset val="100"/>
        <c:noMultiLvlLbl val="0"/>
      </c:catAx>
      <c:valAx>
        <c:axId val="221167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844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157162</xdr:colOff>
      <xdr:row>6</xdr:row>
      <xdr:rowOff>138112</xdr:rowOff>
    </xdr:from>
    <xdr:to>
      <xdr:col>11</xdr:col>
      <xdr:colOff>461962</xdr:colOff>
      <xdr:row>21</xdr:row>
      <xdr:rowOff>23812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"/>
  <sheetViews>
    <sheetView workbookViewId="0">
      <selection activeCell="K14" sqref="K14"/>
    </sheetView>
  </sheetViews>
  <sheetFormatPr defaultRowHeight="15" x14ac:dyDescent="0.25"/>
  <cols>
    <col min="1" max="1" width="12.42578125" customWidth="1"/>
    <col min="2" max="2" width="14.28515625" customWidth="1"/>
    <col min="3" max="3" width="15" customWidth="1"/>
    <col min="4" max="4" width="14.28515625" customWidth="1"/>
    <col min="5" max="5" width="11.42578125" customWidth="1"/>
    <col min="6" max="6" width="12.7109375" customWidth="1"/>
    <col min="7" max="7" width="11" customWidth="1"/>
    <col min="8" max="8" width="19.42578125" customWidth="1"/>
    <col min="9" max="9" width="13.5703125" customWidth="1"/>
  </cols>
  <sheetData>
    <row r="1" spans="1:19" x14ac:dyDescent="0.25">
      <c r="C1" s="6"/>
      <c r="D1" s="6" t="s">
        <v>1</v>
      </c>
      <c r="E1" s="6" t="s">
        <v>6</v>
      </c>
    </row>
    <row r="2" spans="1:19" x14ac:dyDescent="0.25">
      <c r="A2" s="6"/>
      <c r="B2" s="6" t="s">
        <v>3</v>
      </c>
      <c r="C2" s="6"/>
      <c r="D2" s="6"/>
      <c r="E2" s="6"/>
      <c r="F2" s="6"/>
      <c r="G2" s="6"/>
      <c r="H2" s="6"/>
      <c r="I2" s="6"/>
    </row>
    <row r="3" spans="1:19" x14ac:dyDescent="0.25">
      <c r="A3" s="6" t="s">
        <v>4</v>
      </c>
      <c r="B3" s="6">
        <v>3</v>
      </c>
      <c r="C3" s="6">
        <v>4</v>
      </c>
      <c r="D3" s="6">
        <v>5</v>
      </c>
      <c r="E3" s="6">
        <v>6</v>
      </c>
      <c r="F3" s="6">
        <v>7</v>
      </c>
      <c r="G3" s="6">
        <v>8</v>
      </c>
      <c r="H3" s="6">
        <v>9</v>
      </c>
      <c r="I3" s="6">
        <v>10</v>
      </c>
    </row>
    <row r="4" spans="1:19" x14ac:dyDescent="0.25">
      <c r="A4" s="6" t="s">
        <v>5</v>
      </c>
      <c r="B4" s="6">
        <v>0.94</v>
      </c>
      <c r="C4" s="6">
        <v>0.76</v>
      </c>
      <c r="D4" s="6">
        <v>0.64</v>
      </c>
      <c r="E4" s="6">
        <v>0.56000000000000005</v>
      </c>
      <c r="F4" s="6">
        <v>0.51</v>
      </c>
      <c r="G4" s="6">
        <v>0.47</v>
      </c>
      <c r="H4" s="6">
        <v>0.44</v>
      </c>
      <c r="I4" s="6">
        <v>0.41</v>
      </c>
    </row>
    <row r="5" spans="1:19" x14ac:dyDescent="0.25"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7" t="s">
        <v>9</v>
      </c>
      <c r="B6" t="s">
        <v>7</v>
      </c>
      <c r="C6" t="s">
        <v>8</v>
      </c>
      <c r="D6" t="s">
        <v>2</v>
      </c>
      <c r="E6" t="s">
        <v>10</v>
      </c>
      <c r="F6" t="s">
        <v>8</v>
      </c>
      <c r="G6" t="s">
        <v>2</v>
      </c>
      <c r="H6" t="s">
        <v>11</v>
      </c>
      <c r="I6" t="s">
        <v>10</v>
      </c>
    </row>
    <row r="8" spans="1:19" x14ac:dyDescent="0.25">
      <c r="B8" s="1">
        <v>0.56999999999999995</v>
      </c>
      <c r="C8" s="1">
        <v>0.46500000000000002</v>
      </c>
    </row>
    <row r="9" spans="1:19" x14ac:dyDescent="0.25">
      <c r="B9" s="1">
        <v>0.46500000000000002</v>
      </c>
      <c r="C9" s="1">
        <v>0.47399999999999998</v>
      </c>
      <c r="D9">
        <f>(C12-C11)/(C12-C8)</f>
        <v>0.12500000000000017</v>
      </c>
    </row>
    <row r="10" spans="1:19" x14ac:dyDescent="0.25">
      <c r="A10">
        <v>0.1014</v>
      </c>
      <c r="B10" s="1">
        <v>0.58499999999999996</v>
      </c>
      <c r="C10" s="1">
        <v>0.48</v>
      </c>
      <c r="D10" t="s">
        <v>0</v>
      </c>
      <c r="E10">
        <f>(SUM(C8:C12)/5)</f>
        <v>0.51479999999999992</v>
      </c>
      <c r="H10">
        <f>(E10)/A10</f>
        <v>5.0769230769230758</v>
      </c>
    </row>
    <row r="11" spans="1:19" x14ac:dyDescent="0.25">
      <c r="B11" s="1">
        <v>0.47399999999999998</v>
      </c>
      <c r="C11" s="1">
        <v>0.56999999999999995</v>
      </c>
      <c r="D11">
        <f>(C9-C8)/(C12-C8)</f>
        <v>7.4999999999999636E-2</v>
      </c>
    </row>
    <row r="12" spans="1:19" x14ac:dyDescent="0.25">
      <c r="B12" s="1">
        <v>0.48</v>
      </c>
      <c r="C12" s="1">
        <v>0.58499999999999996</v>
      </c>
      <c r="D12" t="s">
        <v>0</v>
      </c>
    </row>
    <row r="13" spans="1:19" x14ac:dyDescent="0.25">
      <c r="B13" s="3">
        <v>0.42499999999999999</v>
      </c>
      <c r="C13" s="3">
        <v>0.42499999999999999</v>
      </c>
    </row>
    <row r="14" spans="1:19" x14ac:dyDescent="0.25">
      <c r="B14" s="3">
        <v>0.53</v>
      </c>
      <c r="C14" s="3">
        <v>0.53</v>
      </c>
      <c r="D14">
        <f>(C17-C16)/(C17-C13)</f>
        <v>0.23706896551724155</v>
      </c>
    </row>
    <row r="15" spans="1:19" x14ac:dyDescent="0.25">
      <c r="B15" s="3">
        <v>0.57799999999999996</v>
      </c>
      <c r="C15" s="3">
        <v>0.57799999999999996</v>
      </c>
      <c r="D15" t="s">
        <v>0</v>
      </c>
    </row>
    <row r="16" spans="1:19" x14ac:dyDescent="0.25">
      <c r="A16">
        <v>0.10059999999999999</v>
      </c>
      <c r="B16" s="3">
        <v>0.60199999999999998</v>
      </c>
      <c r="C16" s="3">
        <v>0.60199999999999998</v>
      </c>
      <c r="D16">
        <f>(C14-C13)/(C17-C13)</f>
        <v>0.45258620689655182</v>
      </c>
      <c r="E16">
        <f>(SUM(C13:C17)/5)</f>
        <v>0.55840000000000001</v>
      </c>
      <c r="F16">
        <v>0.47739999999999999</v>
      </c>
      <c r="H16">
        <f>(E16)/(A16)</f>
        <v>5.5506958250497025</v>
      </c>
    </row>
    <row r="17" spans="1:9" x14ac:dyDescent="0.25">
      <c r="B17" s="3">
        <v>0.65700000000000003</v>
      </c>
      <c r="C17" s="3">
        <v>0.65700000000000003</v>
      </c>
      <c r="D17" t="s">
        <v>0</v>
      </c>
      <c r="F17">
        <v>0.51480000000000004</v>
      </c>
      <c r="G17">
        <f>(F20-F19)/(F20-F16)</f>
        <v>0.34567901234567927</v>
      </c>
    </row>
    <row r="18" spans="1:9" x14ac:dyDescent="0.25">
      <c r="B18" s="4">
        <v>0.4</v>
      </c>
      <c r="C18" s="4">
        <v>0.4</v>
      </c>
      <c r="F18">
        <v>0.52439999999999998</v>
      </c>
      <c r="G18" t="s">
        <v>0</v>
      </c>
    </row>
    <row r="19" spans="1:9" x14ac:dyDescent="0.25">
      <c r="B19" s="4">
        <v>0.49299999999999999</v>
      </c>
      <c r="C19" s="4">
        <v>0.46899999999999997</v>
      </c>
      <c r="D19">
        <f>(C22-C21)/(C22-C18)</f>
        <v>0.29545454545454569</v>
      </c>
      <c r="F19">
        <v>0.53039999999999998</v>
      </c>
      <c r="G19">
        <f>(F17-F16)/(F20-F16)</f>
        <v>0.46172839506172886</v>
      </c>
      <c r="I19">
        <f>(H10+H16+H20+H25+H30)/5</f>
        <v>5.1507301957920255</v>
      </c>
    </row>
    <row r="20" spans="1:9" x14ac:dyDescent="0.25">
      <c r="A20">
        <v>0.1002</v>
      </c>
      <c r="B20" s="4">
        <v>0.53200000000000003</v>
      </c>
      <c r="C20" s="4">
        <v>0.49299999999999999</v>
      </c>
      <c r="D20" t="s">
        <v>0</v>
      </c>
      <c r="E20">
        <f>(SUM(C18:C22)/5)</f>
        <v>0.47739999999999999</v>
      </c>
      <c r="F20">
        <v>0.55840000000000001</v>
      </c>
      <c r="G20" t="s">
        <v>0</v>
      </c>
      <c r="H20">
        <f>(E20/A20)</f>
        <v>4.764471057884232</v>
      </c>
    </row>
    <row r="21" spans="1:9" x14ac:dyDescent="0.25">
      <c r="B21" s="4">
        <v>0.46899999999999997</v>
      </c>
      <c r="C21" s="4">
        <v>0.49299999999999999</v>
      </c>
      <c r="D21">
        <f>(C19-C18)/(C22-C18)</f>
        <v>0.52272727272727237</v>
      </c>
    </row>
    <row r="22" spans="1:9" x14ac:dyDescent="0.25">
      <c r="B22" s="4">
        <v>0.49299999999999999</v>
      </c>
      <c r="C22" s="4">
        <v>0.53200000000000003</v>
      </c>
      <c r="D22" t="s">
        <v>0</v>
      </c>
    </row>
    <row r="23" spans="1:9" x14ac:dyDescent="0.25">
      <c r="B23" s="5">
        <v>0.51</v>
      </c>
      <c r="C23" s="5">
        <v>0.47099999999999997</v>
      </c>
    </row>
    <row r="24" spans="1:9" x14ac:dyDescent="0.25">
      <c r="B24" s="5">
        <v>0.47099999999999997</v>
      </c>
      <c r="C24" s="5">
        <v>0.51</v>
      </c>
      <c r="D24">
        <f>(C27-C26)/(C27-C23)</f>
        <v>0.14423076923076833</v>
      </c>
    </row>
    <row r="25" spans="1:9" x14ac:dyDescent="0.25">
      <c r="A25">
        <v>0.1017</v>
      </c>
      <c r="B25" s="5">
        <v>0.53600000000000003</v>
      </c>
      <c r="C25" s="5">
        <v>0.53600000000000003</v>
      </c>
      <c r="D25" t="s">
        <v>0</v>
      </c>
      <c r="E25">
        <f>SUM(C23:C27)/5</f>
        <v>0.53039999999999998</v>
      </c>
      <c r="H25">
        <f>(E25)/(A25)</f>
        <v>5.2153392330383479</v>
      </c>
    </row>
    <row r="26" spans="1:9" x14ac:dyDescent="0.25">
      <c r="B26" s="5">
        <v>0.57499999999999996</v>
      </c>
      <c r="C26" s="5">
        <v>0.56000000000000005</v>
      </c>
      <c r="D26">
        <f>(C24-C23)/(C27-C23)</f>
        <v>0.37500000000000039</v>
      </c>
    </row>
    <row r="27" spans="1:9" x14ac:dyDescent="0.25">
      <c r="B27" s="5">
        <v>0.56000000000000005</v>
      </c>
      <c r="C27" s="5">
        <v>0.57499999999999996</v>
      </c>
      <c r="D27" t="s">
        <v>0</v>
      </c>
    </row>
    <row r="28" spans="1:9" x14ac:dyDescent="0.25">
      <c r="B28" s="2">
        <v>0.53100000000000003</v>
      </c>
      <c r="C28" s="2">
        <v>0.51100000000000001</v>
      </c>
    </row>
    <row r="29" spans="1:9" x14ac:dyDescent="0.25">
      <c r="B29" s="2">
        <v>0.52200000000000002</v>
      </c>
      <c r="C29" s="2">
        <v>0.52200000000000002</v>
      </c>
      <c r="D29">
        <f>(C32-C31)/(C32-C28)</f>
        <v>0.2</v>
      </c>
    </row>
    <row r="30" spans="1:9" x14ac:dyDescent="0.25">
      <c r="A30">
        <v>0.1019</v>
      </c>
      <c r="B30" s="2">
        <v>0.53600000000000003</v>
      </c>
      <c r="C30" s="2">
        <v>0.52200000000000002</v>
      </c>
      <c r="D30" t="s">
        <v>0</v>
      </c>
      <c r="E30">
        <f>SUM(C28:C32)/5</f>
        <v>0.52439999999999998</v>
      </c>
      <c r="H30">
        <f>(E30)/A30</f>
        <v>5.1462217860647685</v>
      </c>
    </row>
    <row r="31" spans="1:9" x14ac:dyDescent="0.25">
      <c r="B31" s="2">
        <v>0.51100000000000001</v>
      </c>
      <c r="C31" s="2">
        <v>0.53100000000000003</v>
      </c>
      <c r="D31">
        <f>(C29-C28)/(C32-C28)</f>
        <v>0.44</v>
      </c>
    </row>
    <row r="32" spans="1:9" x14ac:dyDescent="0.25">
      <c r="B32" s="2">
        <v>0.52200000000000002</v>
      </c>
      <c r="C32" s="2">
        <v>0.53600000000000003</v>
      </c>
      <c r="D32" t="s">
        <v>0</v>
      </c>
    </row>
  </sheetData>
  <sortState ref="C8:C12">
    <sortCondition ref="C4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workbookViewId="0">
      <selection activeCell="L24" sqref="L24"/>
    </sheetView>
  </sheetViews>
  <sheetFormatPr defaultRowHeight="15" x14ac:dyDescent="0.25"/>
  <cols>
    <col min="1" max="1" width="12" customWidth="1"/>
    <col min="2" max="2" width="14.28515625" customWidth="1"/>
    <col min="3" max="3" width="14.140625" customWidth="1"/>
    <col min="4" max="4" width="15" customWidth="1"/>
    <col min="5" max="5" width="11.42578125" customWidth="1"/>
    <col min="6" max="6" width="13.28515625" customWidth="1"/>
    <col min="7" max="7" width="11" customWidth="1"/>
    <col min="8" max="8" width="20" customWidth="1"/>
    <col min="9" max="9" width="10" customWidth="1"/>
  </cols>
  <sheetData>
    <row r="1" spans="1:19" x14ac:dyDescent="0.25">
      <c r="C1" s="6"/>
      <c r="D1" s="6" t="s">
        <v>1</v>
      </c>
      <c r="E1" s="6" t="s">
        <v>19</v>
      </c>
    </row>
    <row r="2" spans="1:19" x14ac:dyDescent="0.25">
      <c r="A2" s="6"/>
      <c r="B2" s="6" t="s">
        <v>3</v>
      </c>
      <c r="C2" s="6"/>
      <c r="D2" s="6"/>
      <c r="E2" s="6"/>
      <c r="F2" s="6"/>
      <c r="G2" s="6"/>
      <c r="H2" s="6"/>
      <c r="I2" s="6"/>
    </row>
    <row r="3" spans="1:19" x14ac:dyDescent="0.25">
      <c r="A3" s="6" t="s">
        <v>4</v>
      </c>
      <c r="B3" s="6">
        <v>3</v>
      </c>
      <c r="C3" s="6">
        <v>4</v>
      </c>
      <c r="D3" s="6">
        <v>5</v>
      </c>
      <c r="E3" s="6">
        <v>6</v>
      </c>
      <c r="F3" s="6">
        <v>7</v>
      </c>
      <c r="G3" s="6">
        <v>8</v>
      </c>
      <c r="H3" s="6">
        <v>9</v>
      </c>
      <c r="I3" s="6">
        <v>10</v>
      </c>
    </row>
    <row r="4" spans="1:19" x14ac:dyDescent="0.25">
      <c r="A4" s="6" t="s">
        <v>5</v>
      </c>
      <c r="B4" s="6">
        <v>0.94</v>
      </c>
      <c r="C4" s="6">
        <v>0.76</v>
      </c>
      <c r="D4" s="6">
        <v>0.64</v>
      </c>
      <c r="E4" s="6">
        <v>0.56000000000000005</v>
      </c>
      <c r="F4" s="6">
        <v>0.51</v>
      </c>
      <c r="G4" s="6">
        <v>0.47</v>
      </c>
      <c r="H4" s="6">
        <v>0.44</v>
      </c>
      <c r="I4" s="6">
        <v>0.41</v>
      </c>
    </row>
    <row r="5" spans="1:19" x14ac:dyDescent="0.25"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7" t="s">
        <v>9</v>
      </c>
      <c r="B6" t="s">
        <v>7</v>
      </c>
      <c r="C6" t="s">
        <v>8</v>
      </c>
      <c r="D6" t="s">
        <v>2</v>
      </c>
      <c r="E6" t="s">
        <v>10</v>
      </c>
      <c r="F6" t="s">
        <v>8</v>
      </c>
      <c r="G6" t="s">
        <v>2</v>
      </c>
      <c r="H6" t="s">
        <v>11</v>
      </c>
      <c r="I6" t="s">
        <v>10</v>
      </c>
    </row>
    <row r="8" spans="1:19" x14ac:dyDescent="0.25">
      <c r="B8" s="1">
        <v>0.623</v>
      </c>
      <c r="C8" s="1">
        <v>0.61099999999999999</v>
      </c>
    </row>
    <row r="9" spans="1:19" x14ac:dyDescent="0.25">
      <c r="B9" s="1">
        <v>0.65200000000000002</v>
      </c>
      <c r="C9" s="1">
        <v>0.623</v>
      </c>
      <c r="D9">
        <f>(C12-C11)/(C12-C8)</f>
        <v>0.14634146341463414</v>
      </c>
    </row>
    <row r="10" spans="1:19" x14ac:dyDescent="0.25">
      <c r="A10">
        <v>0.1004</v>
      </c>
      <c r="B10" s="1">
        <v>0.629</v>
      </c>
      <c r="C10" s="1">
        <v>0.629</v>
      </c>
      <c r="D10" t="s">
        <v>0</v>
      </c>
      <c r="E10">
        <f>(SUM(C8:C12)/5)</f>
        <v>0.63219999999999998</v>
      </c>
      <c r="H10">
        <f>(E10)/A10</f>
        <v>6.2968127490039834</v>
      </c>
    </row>
    <row r="11" spans="1:19" x14ac:dyDescent="0.25">
      <c r="B11" s="1">
        <v>0.64600000000000002</v>
      </c>
      <c r="C11" s="1">
        <v>0.64600000000000002</v>
      </c>
      <c r="D11">
        <f>(C9-C8)/(C12-C8)</f>
        <v>0.29268292682926828</v>
      </c>
    </row>
    <row r="12" spans="1:19" x14ac:dyDescent="0.25">
      <c r="B12" s="1">
        <v>0.61099999999999999</v>
      </c>
      <c r="C12" s="1">
        <v>0.65200000000000002</v>
      </c>
      <c r="D12" t="s">
        <v>0</v>
      </c>
    </row>
    <row r="13" spans="1:19" x14ac:dyDescent="0.25">
      <c r="B13" s="3">
        <v>0.58099999999999996</v>
      </c>
      <c r="C13" s="3">
        <v>0.58099999999999996</v>
      </c>
    </row>
    <row r="14" spans="1:19" x14ac:dyDescent="0.25">
      <c r="B14" s="3">
        <v>0.59899999999999998</v>
      </c>
      <c r="C14" s="3">
        <v>0.58199999999999996</v>
      </c>
      <c r="D14">
        <f>(C17-C16)/(C17-C13)</f>
        <v>0.22222222222222221</v>
      </c>
    </row>
    <row r="15" spans="1:19" x14ac:dyDescent="0.25">
      <c r="B15" s="3">
        <v>0.58199999999999996</v>
      </c>
      <c r="C15" s="3">
        <v>0.58799999999999997</v>
      </c>
      <c r="D15" t="s">
        <v>0</v>
      </c>
    </row>
    <row r="16" spans="1:19" x14ac:dyDescent="0.25">
      <c r="A16">
        <v>0.1007</v>
      </c>
      <c r="B16" s="3">
        <v>0.58799999999999997</v>
      </c>
      <c r="C16" s="3">
        <v>0.59499999999999997</v>
      </c>
      <c r="D16">
        <f>(C14-C13)/(C17-C13)</f>
        <v>5.5555555555555552E-2</v>
      </c>
      <c r="E16">
        <f>(SUM(C13:C17)/5)</f>
        <v>0.58900000000000008</v>
      </c>
      <c r="F16">
        <v>0.58899999999999997</v>
      </c>
      <c r="H16">
        <f>(E16)/(A16)</f>
        <v>5.8490566037735858</v>
      </c>
    </row>
    <row r="17" spans="1:9" x14ac:dyDescent="0.25">
      <c r="B17" s="3">
        <v>0.59499999999999997</v>
      </c>
      <c r="C17" s="3">
        <v>0.59899999999999998</v>
      </c>
      <c r="D17" t="s">
        <v>0</v>
      </c>
      <c r="F17">
        <v>0.60724999999999996</v>
      </c>
      <c r="G17">
        <f>(F20-F19)/(F20-F16)</f>
        <v>8.333333333333183E-2</v>
      </c>
    </row>
    <row r="18" spans="1:9" x14ac:dyDescent="0.25">
      <c r="B18" s="4">
        <v>0.61099999999999999</v>
      </c>
      <c r="C18" s="4">
        <v>0.61099999999999999</v>
      </c>
      <c r="F18">
        <v>0.60880000000000001</v>
      </c>
      <c r="G18" t="s">
        <v>0</v>
      </c>
    </row>
    <row r="19" spans="1:9" x14ac:dyDescent="0.25">
      <c r="B19" s="4">
        <v>0.68600000000000005</v>
      </c>
      <c r="C19" s="4">
        <v>0.61099999999999999</v>
      </c>
      <c r="D19">
        <f>(C22-C21)/(C22-C18)</f>
        <v>0.84</v>
      </c>
      <c r="F19">
        <v>0.62860000000000005</v>
      </c>
      <c r="G19">
        <f>(F17-F16)/(F20-F16)</f>
        <v>0.42245370370370328</v>
      </c>
      <c r="I19">
        <f>(H10+H16+H20+H25+H30)/5</f>
        <v>6.0858210572771423</v>
      </c>
    </row>
    <row r="20" spans="1:9" x14ac:dyDescent="0.25">
      <c r="A20">
        <v>0.1004</v>
      </c>
      <c r="B20" s="4">
        <v>0.61199999999999999</v>
      </c>
      <c r="C20" s="4">
        <v>0.61199999999999999</v>
      </c>
      <c r="D20" t="s">
        <v>0</v>
      </c>
      <c r="E20">
        <f>(SUM(C18:C22)/5)</f>
        <v>0.62859999999999994</v>
      </c>
      <c r="F20">
        <v>0.63219999999999998</v>
      </c>
      <c r="G20" t="s">
        <v>0</v>
      </c>
      <c r="H20">
        <f>(E20/A20)</f>
        <v>6.2609561752988041</v>
      </c>
    </row>
    <row r="21" spans="1:9" x14ac:dyDescent="0.25">
      <c r="B21" s="4">
        <v>0.623</v>
      </c>
      <c r="C21" s="4">
        <v>0.623</v>
      </c>
      <c r="D21">
        <f>(C19-C18)/(C22-C18)</f>
        <v>0</v>
      </c>
    </row>
    <row r="22" spans="1:9" x14ac:dyDescent="0.25">
      <c r="B22" s="4">
        <v>0.61099999999999999</v>
      </c>
      <c r="C22" s="4">
        <v>0.68600000000000005</v>
      </c>
      <c r="D22" t="s">
        <v>0</v>
      </c>
    </row>
    <row r="23" spans="1:9" x14ac:dyDescent="0.25">
      <c r="B23" s="5">
        <v>0.60499999999999998</v>
      </c>
      <c r="C23" s="5">
        <v>0.60399999999999998</v>
      </c>
    </row>
    <row r="24" spans="1:9" x14ac:dyDescent="0.25">
      <c r="B24" s="5">
        <v>0.61199999999999999</v>
      </c>
      <c r="C24" s="5">
        <v>0.60499999999999998</v>
      </c>
      <c r="D24">
        <f>(C27-C26)/(C27-C23)</f>
        <v>0</v>
      </c>
    </row>
    <row r="25" spans="1:9" x14ac:dyDescent="0.25">
      <c r="A25">
        <v>0.1014</v>
      </c>
      <c r="B25" s="5">
        <v>0.60399999999999998</v>
      </c>
      <c r="C25" s="5">
        <v>0.61099999999999999</v>
      </c>
      <c r="D25" t="s">
        <v>0</v>
      </c>
      <c r="E25">
        <f>SUM(C23:C27)/5</f>
        <v>0.60880000000000001</v>
      </c>
      <c r="H25">
        <f>(E25)/(A25)</f>
        <v>6.003944773175542</v>
      </c>
    </row>
    <row r="26" spans="1:9" x14ac:dyDescent="0.25">
      <c r="B26" s="5">
        <v>0.61199999999999999</v>
      </c>
      <c r="C26" s="5">
        <v>0.61199999999999999</v>
      </c>
      <c r="D26">
        <f>(C24-C23)/(C27-C23)</f>
        <v>0.125</v>
      </c>
    </row>
    <row r="27" spans="1:9" x14ac:dyDescent="0.25">
      <c r="B27" s="5">
        <v>0.61099999999999999</v>
      </c>
      <c r="C27" s="5">
        <v>0.61199999999999999</v>
      </c>
      <c r="D27" t="s">
        <v>0</v>
      </c>
    </row>
    <row r="28" spans="1:9" x14ac:dyDescent="0.25">
      <c r="B28" s="2">
        <v>0.60399999999999998</v>
      </c>
      <c r="C28" s="8">
        <v>0.58899999999999997</v>
      </c>
    </row>
    <row r="29" spans="1:9" x14ac:dyDescent="0.25">
      <c r="B29" s="2">
        <v>0.61199999999999999</v>
      </c>
      <c r="C29" s="2">
        <v>0.60399999999999998</v>
      </c>
      <c r="D29">
        <f>(C32-C31)/(C32-C29)</f>
        <v>0.5</v>
      </c>
    </row>
    <row r="30" spans="1:9" x14ac:dyDescent="0.25">
      <c r="A30">
        <v>0.1009</v>
      </c>
      <c r="B30" s="2">
        <v>0.60499999999999998</v>
      </c>
      <c r="C30" s="2">
        <v>0.60499999999999998</v>
      </c>
      <c r="D30" t="s">
        <v>0</v>
      </c>
      <c r="E30">
        <f>SUM(C29:C32)/4</f>
        <v>0.60725000000000007</v>
      </c>
      <c r="H30">
        <f>(E30)/A30</f>
        <v>6.0183349851337962</v>
      </c>
    </row>
    <row r="31" spans="1:9" x14ac:dyDescent="0.25">
      <c r="B31" s="2">
        <v>0.58899999999999997</v>
      </c>
      <c r="C31" s="2">
        <v>0.60799999999999998</v>
      </c>
      <c r="D31">
        <f>(C29-C28)/(C32-C28)</f>
        <v>0.65217391304347827</v>
      </c>
    </row>
    <row r="32" spans="1:9" x14ac:dyDescent="0.25">
      <c r="B32" s="2">
        <v>0.60799999999999998</v>
      </c>
      <c r="C32" s="2">
        <v>0.61199999999999999</v>
      </c>
      <c r="D32" t="s">
        <v>0</v>
      </c>
    </row>
    <row r="33" spans="4:4" x14ac:dyDescent="0.25">
      <c r="D33">
        <f>(C30-C29)/(C32-C29)</f>
        <v>0.125</v>
      </c>
    </row>
  </sheetData>
  <sortState ref="F16:F20">
    <sortCondition ref="F12"/>
  </sortState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N9" sqref="N9"/>
    </sheetView>
  </sheetViews>
  <sheetFormatPr defaultRowHeight="15" x14ac:dyDescent="0.25"/>
  <cols>
    <col min="1" max="1" width="16.5703125" customWidth="1"/>
    <col min="2" max="2" width="14.28515625" customWidth="1"/>
    <col min="3" max="3" width="14.140625" customWidth="1"/>
    <col min="4" max="4" width="14.28515625" customWidth="1"/>
    <col min="5" max="5" width="11.42578125" customWidth="1"/>
    <col min="6" max="6" width="13.140625" customWidth="1"/>
    <col min="7" max="7" width="11" customWidth="1"/>
    <col min="8" max="8" width="16.140625" customWidth="1"/>
    <col min="9" max="9" width="10" customWidth="1"/>
  </cols>
  <sheetData>
    <row r="1" spans="1:19" x14ac:dyDescent="0.25">
      <c r="C1" s="6" t="s">
        <v>1</v>
      </c>
      <c r="D1" s="6" t="s">
        <v>20</v>
      </c>
    </row>
    <row r="2" spans="1:19" x14ac:dyDescent="0.25">
      <c r="A2" s="6"/>
      <c r="B2" s="6" t="s">
        <v>3</v>
      </c>
      <c r="C2" s="6"/>
      <c r="D2" s="6"/>
      <c r="E2" s="6"/>
      <c r="F2" s="6"/>
      <c r="G2" s="6"/>
      <c r="H2" s="6"/>
      <c r="I2" s="6"/>
    </row>
    <row r="3" spans="1:19" x14ac:dyDescent="0.25">
      <c r="A3" s="6" t="s">
        <v>4</v>
      </c>
      <c r="B3" s="6">
        <v>3</v>
      </c>
      <c r="C3" s="6">
        <v>4</v>
      </c>
      <c r="D3" s="6">
        <v>5</v>
      </c>
      <c r="E3" s="6">
        <v>6</v>
      </c>
      <c r="F3" s="6">
        <v>7</v>
      </c>
      <c r="G3" s="6">
        <v>8</v>
      </c>
      <c r="H3" s="6">
        <v>9</v>
      </c>
      <c r="I3" s="6">
        <v>10</v>
      </c>
    </row>
    <row r="4" spans="1:19" x14ac:dyDescent="0.25">
      <c r="A4" s="6" t="s">
        <v>5</v>
      </c>
      <c r="B4" s="6">
        <v>0.94</v>
      </c>
      <c r="C4" s="6">
        <v>0.76</v>
      </c>
      <c r="D4" s="6">
        <v>0.64</v>
      </c>
      <c r="E4" s="6">
        <v>0.56000000000000005</v>
      </c>
      <c r="F4" s="6">
        <v>0.51</v>
      </c>
      <c r="G4" s="6">
        <v>0.47</v>
      </c>
      <c r="H4" s="6">
        <v>0.44</v>
      </c>
      <c r="I4" s="6">
        <v>0.41</v>
      </c>
    </row>
    <row r="5" spans="1:19" x14ac:dyDescent="0.25"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7" t="s">
        <v>9</v>
      </c>
      <c r="B6" t="s">
        <v>7</v>
      </c>
      <c r="C6" t="s">
        <v>8</v>
      </c>
      <c r="D6" t="s">
        <v>2</v>
      </c>
      <c r="E6" t="s">
        <v>10</v>
      </c>
      <c r="F6" t="s">
        <v>8</v>
      </c>
      <c r="G6" t="s">
        <v>2</v>
      </c>
      <c r="H6" t="s">
        <v>11</v>
      </c>
      <c r="I6" t="s">
        <v>10</v>
      </c>
    </row>
    <row r="8" spans="1:19" x14ac:dyDescent="0.25">
      <c r="B8" s="1">
        <v>0.69099999999999995</v>
      </c>
      <c r="C8" s="1">
        <v>0.68200000000000005</v>
      </c>
    </row>
    <row r="9" spans="1:19" x14ac:dyDescent="0.25">
      <c r="B9" s="1">
        <v>0.70199999999999996</v>
      </c>
      <c r="C9" s="1">
        <v>0.69099999999999995</v>
      </c>
      <c r="D9">
        <f>(C12-C11)/(C12-C8)</f>
        <v>0</v>
      </c>
    </row>
    <row r="10" spans="1:19" x14ac:dyDescent="0.25">
      <c r="A10">
        <v>0.1012</v>
      </c>
      <c r="B10" s="1">
        <v>0.68200000000000005</v>
      </c>
      <c r="C10" s="1">
        <v>0.70199999999999996</v>
      </c>
      <c r="D10" t="s">
        <v>0</v>
      </c>
      <c r="E10">
        <f>(SUM(C8:C12)/5)</f>
        <v>0.69940000000000002</v>
      </c>
      <c r="H10">
        <f>(E10)/A10</f>
        <v>6.9110671936758896</v>
      </c>
    </row>
    <row r="11" spans="1:19" x14ac:dyDescent="0.25">
      <c r="B11" s="1">
        <v>0.71099999999999997</v>
      </c>
      <c r="C11" s="1">
        <v>0.71099999999999997</v>
      </c>
      <c r="D11">
        <f>(C9-C8)/(C12-C8)</f>
        <v>0.31034482758620424</v>
      </c>
    </row>
    <row r="12" spans="1:19" x14ac:dyDescent="0.25">
      <c r="B12" s="1">
        <v>0.71099999999999997</v>
      </c>
      <c r="C12" s="1">
        <v>0.71099999999999997</v>
      </c>
      <c r="D12" t="s">
        <v>0</v>
      </c>
    </row>
    <row r="13" spans="1:19" x14ac:dyDescent="0.25">
      <c r="B13" s="3">
        <v>0.69899999999999995</v>
      </c>
      <c r="C13" s="3">
        <v>0.69099999999999995</v>
      </c>
    </row>
    <row r="14" spans="1:19" x14ac:dyDescent="0.25">
      <c r="B14" s="3">
        <v>0.69599999999999995</v>
      </c>
      <c r="C14" s="3">
        <v>0.69199999999999995</v>
      </c>
      <c r="D14">
        <f>(C17-C16)/(C17-C13)</f>
        <v>0.2</v>
      </c>
    </row>
    <row r="15" spans="1:19" x14ac:dyDescent="0.25">
      <c r="B15" s="3">
        <v>0.70099999999999996</v>
      </c>
      <c r="C15" s="3">
        <v>0.69599999999999995</v>
      </c>
      <c r="D15" t="s">
        <v>0</v>
      </c>
    </row>
    <row r="16" spans="1:19" x14ac:dyDescent="0.25">
      <c r="A16">
        <v>0.1016</v>
      </c>
      <c r="B16" s="3">
        <v>0.69199999999999995</v>
      </c>
      <c r="C16" s="3">
        <v>0.69899999999999995</v>
      </c>
      <c r="D16">
        <f>(C14-C13)/(C17-C13)</f>
        <v>0.1</v>
      </c>
      <c r="E16">
        <f>(SUM(C13:C17)/5)</f>
        <v>0.69579999999999997</v>
      </c>
      <c r="F16">
        <v>0.69179999999999997</v>
      </c>
      <c r="H16">
        <f>(E16)/(A16)</f>
        <v>6.8484251968503935</v>
      </c>
    </row>
    <row r="17" spans="1:9" x14ac:dyDescent="0.25">
      <c r="B17" s="3">
        <v>0.69099999999999995</v>
      </c>
      <c r="C17" s="3">
        <v>0.70099999999999996</v>
      </c>
      <c r="D17" t="s">
        <v>0</v>
      </c>
      <c r="F17">
        <v>0.69579999999999997</v>
      </c>
      <c r="G17">
        <f>(F20-F19)/(F20-F16)</f>
        <v>0.56818181818181679</v>
      </c>
    </row>
    <row r="18" spans="1:9" x14ac:dyDescent="0.25">
      <c r="B18" s="4">
        <v>0.71199999999999997</v>
      </c>
      <c r="C18" s="4">
        <v>0.70199999999999996</v>
      </c>
      <c r="F18">
        <v>0.69820000000000004</v>
      </c>
      <c r="G18" t="s">
        <v>0</v>
      </c>
    </row>
    <row r="19" spans="1:9" x14ac:dyDescent="0.25">
      <c r="B19" s="4">
        <v>0.71099999999999997</v>
      </c>
      <c r="C19" s="4">
        <v>0.70599999999999996</v>
      </c>
      <c r="D19">
        <f>(C22-C21)/(C22-C18)</f>
        <v>0.2857142857142857</v>
      </c>
      <c r="F19">
        <v>0.69940000000000002</v>
      </c>
      <c r="G19">
        <f>(F17-F16)/(F20-F16)</f>
        <v>0.22727272727272671</v>
      </c>
      <c r="I19">
        <f>(H10+H16+H20+H25+H30)/5</f>
        <v>6.9050008482299958</v>
      </c>
    </row>
    <row r="20" spans="1:9" x14ac:dyDescent="0.25">
      <c r="A20">
        <v>0.1011</v>
      </c>
      <c r="B20" s="4">
        <v>0.70599999999999996</v>
      </c>
      <c r="C20" s="4">
        <v>0.71099999999999997</v>
      </c>
      <c r="D20" t="s">
        <v>0</v>
      </c>
      <c r="E20">
        <f>(SUM(C18:C22)/5)</f>
        <v>0.70939999999999992</v>
      </c>
      <c r="F20">
        <v>0.70940000000000003</v>
      </c>
      <c r="G20" t="s">
        <v>0</v>
      </c>
      <c r="H20">
        <f>(E20/A20)</f>
        <v>7.0168150346191887</v>
      </c>
    </row>
    <row r="21" spans="1:9" x14ac:dyDescent="0.25">
      <c r="B21" s="4">
        <v>0.71599999999999997</v>
      </c>
      <c r="C21" s="4">
        <v>0.71199999999999997</v>
      </c>
      <c r="D21">
        <f>(C19-C18)/(C22-C18)</f>
        <v>0.2857142857142857</v>
      </c>
    </row>
    <row r="22" spans="1:9" x14ac:dyDescent="0.25">
      <c r="B22" s="4">
        <v>0.70199999999999996</v>
      </c>
      <c r="C22" s="4">
        <v>0.71599999999999997</v>
      </c>
      <c r="D22" t="s">
        <v>0</v>
      </c>
    </row>
    <row r="23" spans="1:9" x14ac:dyDescent="0.25">
      <c r="B23" s="5">
        <v>0.68600000000000005</v>
      </c>
      <c r="C23" s="5">
        <v>0.68600000000000005</v>
      </c>
    </row>
    <row r="24" spans="1:9" x14ac:dyDescent="0.25">
      <c r="B24" s="5">
        <v>0.69099999999999995</v>
      </c>
      <c r="C24" s="5">
        <v>0.69099999999999995</v>
      </c>
      <c r="D24">
        <f>(C27-C26)/(C27-C23)</f>
        <v>0.5384615384615431</v>
      </c>
    </row>
    <row r="25" spans="1:9" x14ac:dyDescent="0.25">
      <c r="A25">
        <v>0.1008</v>
      </c>
      <c r="B25" s="5">
        <v>0.69899999999999995</v>
      </c>
      <c r="C25" s="5">
        <v>0.69099999999999995</v>
      </c>
      <c r="D25" t="s">
        <v>0</v>
      </c>
      <c r="E25">
        <f>SUM(C23:C27)/5</f>
        <v>0.69179999999999997</v>
      </c>
      <c r="H25">
        <f>(E25)/(A25)</f>
        <v>6.8630952380952381</v>
      </c>
    </row>
    <row r="26" spans="1:9" x14ac:dyDescent="0.25">
      <c r="B26" s="5">
        <v>0.69199999999999995</v>
      </c>
      <c r="C26" s="5">
        <v>0.69199999999999995</v>
      </c>
      <c r="D26">
        <f>(C24-C23)/(C27-C23)</f>
        <v>0.38461538461537936</v>
      </c>
    </row>
    <row r="27" spans="1:9" x14ac:dyDescent="0.25">
      <c r="B27" s="5">
        <v>0.69099999999999995</v>
      </c>
      <c r="C27" s="5">
        <v>0.69899999999999995</v>
      </c>
      <c r="D27" t="s">
        <v>0</v>
      </c>
    </row>
    <row r="28" spans="1:9" x14ac:dyDescent="0.25">
      <c r="B28" s="2">
        <v>0.70099999999999996</v>
      </c>
      <c r="C28" s="2">
        <v>0.69099999999999995</v>
      </c>
    </row>
    <row r="29" spans="1:9" x14ac:dyDescent="0.25">
      <c r="B29" s="2">
        <v>0.69899999999999995</v>
      </c>
      <c r="C29" s="2">
        <v>0.69899999999999995</v>
      </c>
      <c r="D29">
        <f>(C32-C31)/(C32-C28)</f>
        <v>0</v>
      </c>
    </row>
    <row r="30" spans="1:9" x14ac:dyDescent="0.25">
      <c r="A30">
        <v>0.1014</v>
      </c>
      <c r="B30" s="2">
        <v>0.70099999999999996</v>
      </c>
      <c r="C30" s="2">
        <v>0.69899999999999995</v>
      </c>
      <c r="D30" t="s">
        <v>0</v>
      </c>
      <c r="E30">
        <f>SUM(C28:C32)/5</f>
        <v>0.69820000000000004</v>
      </c>
      <c r="H30">
        <f>(E30)/A30</f>
        <v>6.8856015779092701</v>
      </c>
    </row>
    <row r="31" spans="1:9" x14ac:dyDescent="0.25">
      <c r="B31" s="2">
        <v>0.69099999999999995</v>
      </c>
      <c r="C31" s="2">
        <v>0.70099999999999996</v>
      </c>
      <c r="D31">
        <f>(C29-C28)/(C32-C28)</f>
        <v>0.8</v>
      </c>
    </row>
    <row r="32" spans="1:9" x14ac:dyDescent="0.25">
      <c r="B32" s="2">
        <v>0.69899999999999995</v>
      </c>
      <c r="C32" s="2">
        <v>0.70099999999999996</v>
      </c>
      <c r="D32" t="s">
        <v>0</v>
      </c>
    </row>
  </sheetData>
  <sortState ref="F16:F20">
    <sortCondition ref="F12"/>
  </sortState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P10" sqref="P10"/>
    </sheetView>
  </sheetViews>
  <sheetFormatPr defaultRowHeight="15" x14ac:dyDescent="0.25"/>
  <cols>
    <col min="1" max="1" width="16.5703125" customWidth="1"/>
    <col min="2" max="2" width="14.28515625" customWidth="1"/>
    <col min="3" max="3" width="14" customWidth="1"/>
    <col min="4" max="4" width="14.28515625" customWidth="1"/>
    <col min="5" max="5" width="11.42578125" customWidth="1"/>
    <col min="6" max="6" width="13.7109375" customWidth="1"/>
    <col min="7" max="7" width="11" customWidth="1"/>
    <col min="8" max="8" width="15.85546875" customWidth="1"/>
    <col min="9" max="9" width="10" customWidth="1"/>
  </cols>
  <sheetData>
    <row r="1" spans="1:19" x14ac:dyDescent="0.25">
      <c r="C1" s="6" t="s">
        <v>1</v>
      </c>
      <c r="D1" s="6" t="s">
        <v>21</v>
      </c>
    </row>
    <row r="2" spans="1:19" x14ac:dyDescent="0.25">
      <c r="A2" s="6"/>
      <c r="B2" s="6" t="s">
        <v>3</v>
      </c>
      <c r="C2" s="6"/>
      <c r="D2" s="6"/>
      <c r="E2" s="6"/>
      <c r="F2" s="6"/>
      <c r="G2" s="6"/>
      <c r="H2" s="6"/>
      <c r="I2" s="6"/>
    </row>
    <row r="3" spans="1:19" x14ac:dyDescent="0.25">
      <c r="A3" s="6" t="s">
        <v>4</v>
      </c>
      <c r="B3" s="6">
        <v>3</v>
      </c>
      <c r="C3" s="6">
        <v>4</v>
      </c>
      <c r="D3" s="6">
        <v>5</v>
      </c>
      <c r="E3" s="6">
        <v>6</v>
      </c>
      <c r="F3" s="6">
        <v>7</v>
      </c>
      <c r="G3" s="6">
        <v>8</v>
      </c>
      <c r="H3" s="6">
        <v>9</v>
      </c>
      <c r="I3" s="6">
        <v>10</v>
      </c>
    </row>
    <row r="4" spans="1:19" x14ac:dyDescent="0.25">
      <c r="A4" s="6" t="s">
        <v>5</v>
      </c>
      <c r="B4" s="6">
        <v>0.94</v>
      </c>
      <c r="C4" s="6">
        <v>0.76</v>
      </c>
      <c r="D4" s="6">
        <v>0.64</v>
      </c>
      <c r="E4" s="6">
        <v>0.56000000000000005</v>
      </c>
      <c r="F4" s="6">
        <v>0.51</v>
      </c>
      <c r="G4" s="6">
        <v>0.47</v>
      </c>
      <c r="H4" s="6">
        <v>0.44</v>
      </c>
      <c r="I4" s="6">
        <v>0.41</v>
      </c>
    </row>
    <row r="5" spans="1:19" x14ac:dyDescent="0.25"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7" t="s">
        <v>9</v>
      </c>
      <c r="B6" t="s">
        <v>7</v>
      </c>
      <c r="C6" t="s">
        <v>8</v>
      </c>
      <c r="D6" t="s">
        <v>2</v>
      </c>
      <c r="E6" t="s">
        <v>10</v>
      </c>
      <c r="F6" t="s">
        <v>8</v>
      </c>
      <c r="G6" t="s">
        <v>2</v>
      </c>
      <c r="H6" t="s">
        <v>11</v>
      </c>
      <c r="I6" t="s">
        <v>10</v>
      </c>
    </row>
    <row r="8" spans="1:19" x14ac:dyDescent="0.25">
      <c r="B8" s="1">
        <v>0.89400000000000002</v>
      </c>
      <c r="C8" s="1">
        <v>0.85099999999999998</v>
      </c>
    </row>
    <row r="9" spans="1:19" x14ac:dyDescent="0.25">
      <c r="B9" s="1">
        <v>0.89600000000000002</v>
      </c>
      <c r="C9" s="1">
        <v>0.86499999999999999</v>
      </c>
      <c r="D9">
        <f>(C12-C11)/(C12-C8)</f>
        <v>4.4444444444444446E-2</v>
      </c>
    </row>
    <row r="10" spans="1:19" x14ac:dyDescent="0.25">
      <c r="A10">
        <v>0.1008</v>
      </c>
      <c r="B10" s="1">
        <v>0.89200000000000002</v>
      </c>
      <c r="C10" s="1">
        <v>0.89200000000000002</v>
      </c>
      <c r="D10" t="s">
        <v>0</v>
      </c>
      <c r="E10">
        <f>(SUM(C8:C12)/5)</f>
        <v>0.87960000000000016</v>
      </c>
      <c r="H10">
        <f>(E10)/A10</f>
        <v>8.7261904761904781</v>
      </c>
    </row>
    <row r="11" spans="1:19" x14ac:dyDescent="0.25">
      <c r="B11" s="1">
        <v>0.86499999999999999</v>
      </c>
      <c r="C11" s="1">
        <v>0.89400000000000002</v>
      </c>
      <c r="D11">
        <f>(C9-C8)/(C12-C8)</f>
        <v>0.31111111111111112</v>
      </c>
    </row>
    <row r="12" spans="1:19" x14ac:dyDescent="0.25">
      <c r="B12" s="1">
        <v>0.85099999999999998</v>
      </c>
      <c r="C12" s="1">
        <v>0.89600000000000002</v>
      </c>
      <c r="D12" t="s">
        <v>0</v>
      </c>
    </row>
    <row r="13" spans="1:19" x14ac:dyDescent="0.25">
      <c r="B13" s="3">
        <v>0.91200000000000003</v>
      </c>
      <c r="C13" s="3">
        <v>0.89600000000000002</v>
      </c>
    </row>
    <row r="14" spans="1:19" x14ac:dyDescent="0.25">
      <c r="B14" s="3">
        <v>0.92300000000000004</v>
      </c>
      <c r="C14" s="3">
        <v>0.90500000000000003</v>
      </c>
      <c r="D14">
        <f>(C17-C16)/(C17-C13)</f>
        <v>0.54237288135593131</v>
      </c>
    </row>
    <row r="15" spans="1:19" x14ac:dyDescent="0.25">
      <c r="B15" s="3">
        <v>0.95499999999999996</v>
      </c>
      <c r="C15" s="3">
        <v>0.91200000000000003</v>
      </c>
      <c r="D15" t="s">
        <v>0</v>
      </c>
    </row>
    <row r="16" spans="1:19" x14ac:dyDescent="0.25">
      <c r="A16">
        <v>0.1007</v>
      </c>
      <c r="B16" s="3">
        <v>0.90500000000000003</v>
      </c>
      <c r="C16" s="3">
        <v>0.92300000000000004</v>
      </c>
      <c r="D16">
        <f>(C14-C13)/(C17-C13)</f>
        <v>0.15254237288135622</v>
      </c>
      <c r="E16">
        <f>(SUM(C13:C17)/5)</f>
        <v>0.91820000000000002</v>
      </c>
      <c r="F16">
        <v>0.86119999999999997</v>
      </c>
      <c r="H16">
        <f>(E16)/(A16)</f>
        <v>9.1181727904667333</v>
      </c>
    </row>
    <row r="17" spans="1:9" x14ac:dyDescent="0.25">
      <c r="B17" s="3">
        <v>0.89600000000000002</v>
      </c>
      <c r="C17" s="3">
        <v>0.95499999999999996</v>
      </c>
      <c r="D17" t="s">
        <v>0</v>
      </c>
      <c r="F17">
        <v>0.86980000000000002</v>
      </c>
      <c r="G17">
        <f>(F20-F19)/(F20-F16)</f>
        <v>0.47719298245613995</v>
      </c>
    </row>
    <row r="18" spans="1:9" x14ac:dyDescent="0.25">
      <c r="B18" s="4">
        <v>0.88300000000000001</v>
      </c>
      <c r="C18" s="4">
        <v>0.85899999999999999</v>
      </c>
      <c r="F18">
        <v>0.87960000000000005</v>
      </c>
      <c r="G18" t="s">
        <v>0</v>
      </c>
    </row>
    <row r="19" spans="1:9" x14ac:dyDescent="0.25">
      <c r="B19" s="4">
        <v>0.86499999999999999</v>
      </c>
      <c r="C19" s="4">
        <v>0.86099999999999999</v>
      </c>
      <c r="D19">
        <f>(C22-C21)/(C22-C18)</f>
        <v>8.3333333333333329E-2</v>
      </c>
      <c r="F19">
        <v>0.89100000000000001</v>
      </c>
      <c r="G19">
        <f>(F17-F16)/(F20-F16)</f>
        <v>0.15087719298245691</v>
      </c>
      <c r="I19">
        <f>(H10+H16+H20+H25+H30)/5</f>
        <v>8.7545971055358258</v>
      </c>
    </row>
    <row r="20" spans="1:9" x14ac:dyDescent="0.25">
      <c r="A20">
        <v>0.1016</v>
      </c>
      <c r="B20" s="4">
        <v>0.85899999999999999</v>
      </c>
      <c r="C20" s="4">
        <v>0.86499999999999999</v>
      </c>
      <c r="D20" t="s">
        <v>0</v>
      </c>
      <c r="E20">
        <f>(SUM(C18:C22)/5)</f>
        <v>0.86980000000000002</v>
      </c>
      <c r="F20">
        <v>0.91820000000000002</v>
      </c>
      <c r="G20" t="s">
        <v>0</v>
      </c>
      <c r="H20">
        <f>(E20/A20)</f>
        <v>8.5610236220472444</v>
      </c>
    </row>
    <row r="21" spans="1:9" x14ac:dyDescent="0.25">
      <c r="B21" s="4">
        <v>0.88100000000000001</v>
      </c>
      <c r="C21" s="4">
        <v>0.88100000000000001</v>
      </c>
      <c r="D21">
        <f>(C19-C18)/(C22-C18)</f>
        <v>8.3333333333333329E-2</v>
      </c>
    </row>
    <row r="22" spans="1:9" x14ac:dyDescent="0.25">
      <c r="B22" s="4">
        <v>0.86099999999999999</v>
      </c>
      <c r="C22" s="4">
        <v>0.88300000000000001</v>
      </c>
      <c r="D22" t="s">
        <v>0</v>
      </c>
    </row>
    <row r="23" spans="1:9" x14ac:dyDescent="0.25">
      <c r="B23" s="5">
        <v>0.86399999999999999</v>
      </c>
      <c r="C23" s="5">
        <v>0.85199999999999998</v>
      </c>
    </row>
    <row r="24" spans="1:9" x14ac:dyDescent="0.25">
      <c r="B24" s="5">
        <v>0.85499999999999998</v>
      </c>
      <c r="C24" s="5">
        <v>0.85499999999999998</v>
      </c>
      <c r="D24">
        <f>(C27-C26)/(C27-C23)</f>
        <v>6.25E-2</v>
      </c>
    </row>
    <row r="25" spans="1:9" x14ac:dyDescent="0.25">
      <c r="A25">
        <v>0.1014</v>
      </c>
      <c r="B25" s="5">
        <v>0.85199999999999998</v>
      </c>
      <c r="C25" s="5">
        <v>0.86399999999999999</v>
      </c>
      <c r="D25" t="s">
        <v>0</v>
      </c>
      <c r="E25">
        <f>SUM(C23:C27)/5</f>
        <v>0.86119999999999997</v>
      </c>
      <c r="H25">
        <f>(E25)/(A25)</f>
        <v>8.4930966469427993</v>
      </c>
    </row>
    <row r="26" spans="1:9" x14ac:dyDescent="0.25">
      <c r="B26" s="5">
        <v>0.86699999999999999</v>
      </c>
      <c r="C26" s="5">
        <v>0.86699999999999999</v>
      </c>
      <c r="D26">
        <f>(C24-C23)/(C27-C23)</f>
        <v>0.1875</v>
      </c>
    </row>
    <row r="27" spans="1:9" x14ac:dyDescent="0.25">
      <c r="B27" s="5">
        <v>0.86799999999999999</v>
      </c>
      <c r="C27" s="5">
        <v>0.86799999999999999</v>
      </c>
      <c r="D27" t="s">
        <v>0</v>
      </c>
    </row>
    <row r="28" spans="1:9" x14ac:dyDescent="0.25">
      <c r="B28" s="2">
        <v>0.88300000000000001</v>
      </c>
      <c r="C28" s="2">
        <v>0.88300000000000001</v>
      </c>
    </row>
    <row r="29" spans="1:9" x14ac:dyDescent="0.25">
      <c r="B29" s="2">
        <v>0.89200000000000002</v>
      </c>
      <c r="C29" s="2">
        <v>0.88900000000000001</v>
      </c>
      <c r="D29">
        <f>(C32-C31)/(C32-C28)</f>
        <v>7.6923076923076927E-2</v>
      </c>
    </row>
    <row r="30" spans="1:9" x14ac:dyDescent="0.25">
      <c r="A30">
        <v>0.1004</v>
      </c>
      <c r="B30" s="2">
        <v>0.89500000000000002</v>
      </c>
      <c r="C30" s="2">
        <v>0.89200000000000002</v>
      </c>
      <c r="D30" t="s">
        <v>0</v>
      </c>
      <c r="E30">
        <f>SUM(C28:C32)/5</f>
        <v>0.89100000000000001</v>
      </c>
      <c r="H30">
        <f>(E30)/A30</f>
        <v>8.8745019920318722</v>
      </c>
    </row>
    <row r="31" spans="1:9" x14ac:dyDescent="0.25">
      <c r="B31" s="2">
        <v>0.88900000000000001</v>
      </c>
      <c r="C31" s="2">
        <v>0.89500000000000002</v>
      </c>
      <c r="D31">
        <f>(C29-C28)/(C32-C28)</f>
        <v>0.46153846153846156</v>
      </c>
    </row>
    <row r="32" spans="1:9" x14ac:dyDescent="0.25">
      <c r="B32" s="2">
        <v>0.89600000000000002</v>
      </c>
      <c r="C32" s="2">
        <v>0.89600000000000002</v>
      </c>
      <c r="D32" t="s">
        <v>0</v>
      </c>
    </row>
  </sheetData>
  <sortState ref="F16:F20">
    <sortCondition ref="F12"/>
  </sortState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N8" sqref="N8"/>
    </sheetView>
  </sheetViews>
  <sheetFormatPr defaultRowHeight="15" x14ac:dyDescent="0.25"/>
  <cols>
    <col min="1" max="1" width="16.5703125" customWidth="1"/>
    <col min="2" max="2" width="13" customWidth="1"/>
    <col min="3" max="3" width="15.140625" customWidth="1"/>
    <col min="4" max="4" width="14.28515625" customWidth="1"/>
    <col min="5" max="5" width="11.42578125" customWidth="1"/>
    <col min="6" max="6" width="10.85546875" customWidth="1"/>
    <col min="7" max="7" width="11" customWidth="1"/>
    <col min="8" max="8" width="20" customWidth="1"/>
    <col min="9" max="9" width="10" customWidth="1"/>
  </cols>
  <sheetData>
    <row r="1" spans="1:19" x14ac:dyDescent="0.25">
      <c r="C1" s="6" t="s">
        <v>1</v>
      </c>
      <c r="D1" s="6" t="s">
        <v>22</v>
      </c>
    </row>
    <row r="2" spans="1:19" x14ac:dyDescent="0.25">
      <c r="A2" s="6"/>
      <c r="B2" s="6" t="s">
        <v>3</v>
      </c>
      <c r="C2" s="6"/>
      <c r="D2" s="6"/>
      <c r="E2" s="6"/>
      <c r="F2" s="6"/>
      <c r="G2" s="6"/>
      <c r="H2" s="6"/>
      <c r="I2" s="6"/>
    </row>
    <row r="3" spans="1:19" x14ac:dyDescent="0.25">
      <c r="A3" s="6" t="s">
        <v>4</v>
      </c>
      <c r="B3" s="6">
        <v>3</v>
      </c>
      <c r="C3" s="6">
        <v>4</v>
      </c>
      <c r="D3" s="6">
        <v>5</v>
      </c>
      <c r="E3" s="6">
        <v>6</v>
      </c>
      <c r="F3" s="6">
        <v>7</v>
      </c>
      <c r="G3" s="6">
        <v>8</v>
      </c>
      <c r="H3" s="6">
        <v>9</v>
      </c>
      <c r="I3" s="6">
        <v>10</v>
      </c>
    </row>
    <row r="4" spans="1:19" x14ac:dyDescent="0.25">
      <c r="A4" s="6" t="s">
        <v>5</v>
      </c>
      <c r="B4" s="6">
        <v>0.94</v>
      </c>
      <c r="C4" s="6">
        <v>0.76</v>
      </c>
      <c r="D4" s="6">
        <v>0.64</v>
      </c>
      <c r="E4" s="6">
        <v>0.56000000000000005</v>
      </c>
      <c r="F4" s="6">
        <v>0.51</v>
      </c>
      <c r="G4" s="6">
        <v>0.47</v>
      </c>
      <c r="H4" s="6">
        <v>0.44</v>
      </c>
      <c r="I4" s="6">
        <v>0.41</v>
      </c>
    </row>
    <row r="5" spans="1:19" x14ac:dyDescent="0.25"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7" t="s">
        <v>9</v>
      </c>
      <c r="B6" t="s">
        <v>7</v>
      </c>
      <c r="C6" t="s">
        <v>8</v>
      </c>
      <c r="D6" t="s">
        <v>2</v>
      </c>
      <c r="E6" t="s">
        <v>10</v>
      </c>
      <c r="F6" t="s">
        <v>8</v>
      </c>
      <c r="G6" t="s">
        <v>2</v>
      </c>
      <c r="H6" t="s">
        <v>11</v>
      </c>
      <c r="I6" t="s">
        <v>10</v>
      </c>
    </row>
    <row r="8" spans="1:19" x14ac:dyDescent="0.25">
      <c r="B8" s="1">
        <v>0.76400000000000001</v>
      </c>
      <c r="C8" s="1">
        <v>0.752</v>
      </c>
    </row>
    <row r="9" spans="1:19" x14ac:dyDescent="0.25">
      <c r="B9" s="1">
        <v>0.76700000000000002</v>
      </c>
      <c r="C9" s="1">
        <v>0.75800000000000001</v>
      </c>
      <c r="D9">
        <f>(C12-C11)/(C12-C8)</f>
        <v>6.6666666666666666E-2</v>
      </c>
    </row>
    <row r="10" spans="1:19" x14ac:dyDescent="0.25">
      <c r="A10">
        <v>0.10150000000000001</v>
      </c>
      <c r="B10" s="1">
        <v>0.76600000000000001</v>
      </c>
      <c r="C10" s="1">
        <v>0.76400000000000001</v>
      </c>
      <c r="D10" t="s">
        <v>0</v>
      </c>
      <c r="E10">
        <f>(SUM(C8:C12)/5)</f>
        <v>0.76139999999999997</v>
      </c>
      <c r="H10">
        <f>(E10)/A10</f>
        <v>7.5014778325123146</v>
      </c>
    </row>
    <row r="11" spans="1:19" x14ac:dyDescent="0.25">
      <c r="B11" s="1">
        <v>0.75800000000000001</v>
      </c>
      <c r="C11" s="1">
        <v>0.76600000000000001</v>
      </c>
      <c r="D11">
        <f>(C9-C8)/(C12-C8)</f>
        <v>0.4</v>
      </c>
    </row>
    <row r="12" spans="1:19" x14ac:dyDescent="0.25">
      <c r="B12" s="1">
        <v>0.752</v>
      </c>
      <c r="C12" s="1">
        <v>0.76700000000000002</v>
      </c>
      <c r="D12" t="s">
        <v>0</v>
      </c>
    </row>
    <row r="13" spans="1:19" x14ac:dyDescent="0.25">
      <c r="B13" s="3">
        <v>0.75800000000000001</v>
      </c>
      <c r="C13" s="3">
        <v>0.752</v>
      </c>
    </row>
    <row r="14" spans="1:19" x14ac:dyDescent="0.25">
      <c r="B14" s="3">
        <v>0.752</v>
      </c>
      <c r="C14" s="3">
        <v>0.755</v>
      </c>
      <c r="D14">
        <f>(C17-C16)/(C17-C13)</f>
        <v>0.33333333333333331</v>
      </c>
    </row>
    <row r="15" spans="1:19" x14ac:dyDescent="0.25">
      <c r="B15" s="3">
        <v>0.755</v>
      </c>
      <c r="C15" s="3">
        <v>0.755</v>
      </c>
      <c r="D15" t="s">
        <v>0</v>
      </c>
    </row>
    <row r="16" spans="1:19" x14ac:dyDescent="0.25">
      <c r="A16">
        <v>0.1018</v>
      </c>
      <c r="B16" s="3">
        <v>0.76100000000000001</v>
      </c>
      <c r="C16" s="3">
        <v>0.75800000000000001</v>
      </c>
      <c r="D16">
        <f>(C14-C13)/(C17-C13)</f>
        <v>0.33333333333333331</v>
      </c>
      <c r="E16">
        <f>(SUM(C13:C17)/5)</f>
        <v>0.75619999999999998</v>
      </c>
      <c r="F16">
        <v>0.75580000000000003</v>
      </c>
      <c r="H16">
        <f>(E16)/(A16)</f>
        <v>7.4282907662082511</v>
      </c>
    </row>
    <row r="17" spans="1:9" x14ac:dyDescent="0.25">
      <c r="B17" s="3">
        <v>0.755</v>
      </c>
      <c r="C17" s="3">
        <v>0.76100000000000001</v>
      </c>
      <c r="D17" t="s">
        <v>0</v>
      </c>
      <c r="F17">
        <v>0.75619999999999998</v>
      </c>
      <c r="G17">
        <f>(F20-F19)/(F20-F16)</f>
        <v>0.20454545454544651</v>
      </c>
    </row>
    <row r="18" spans="1:9" x14ac:dyDescent="0.25">
      <c r="B18" s="4">
        <v>0.76600000000000001</v>
      </c>
      <c r="C18" s="4">
        <v>0.75900000000000001</v>
      </c>
      <c r="F18">
        <v>0.76139999999999997</v>
      </c>
      <c r="G18" t="s">
        <v>0</v>
      </c>
    </row>
    <row r="19" spans="1:9" x14ac:dyDescent="0.25">
      <c r="B19" s="4">
        <v>0.76600000000000001</v>
      </c>
      <c r="C19" s="4">
        <v>0.76400000000000001</v>
      </c>
      <c r="D19">
        <f>(C22-C21)/(C22-C18)</f>
        <v>0.22222222222222221</v>
      </c>
      <c r="F19">
        <v>0.76280000000000003</v>
      </c>
      <c r="G19">
        <f>(F17-F16)/(F20-F16)</f>
        <v>4.5454545454540869E-2</v>
      </c>
      <c r="I19">
        <f>(H10+H16+H20+H25+H30)/5</f>
        <v>7.5102013793011508</v>
      </c>
    </row>
    <row r="20" spans="1:9" x14ac:dyDescent="0.25">
      <c r="A20">
        <v>0.1011</v>
      </c>
      <c r="B20" s="4">
        <v>0.76800000000000002</v>
      </c>
      <c r="C20" s="4">
        <v>0.76600000000000001</v>
      </c>
      <c r="D20" t="s">
        <v>0</v>
      </c>
      <c r="E20">
        <f>(SUM(C18:C22)/5)</f>
        <v>0.76460000000000006</v>
      </c>
      <c r="F20">
        <v>0.76459999999999995</v>
      </c>
      <c r="G20" t="s">
        <v>0</v>
      </c>
      <c r="H20">
        <f>(E20/A20)</f>
        <v>7.5628090999010888</v>
      </c>
    </row>
    <row r="21" spans="1:9" x14ac:dyDescent="0.25">
      <c r="B21" s="4">
        <v>0.75900000000000001</v>
      </c>
      <c r="C21" s="4">
        <v>0.76600000000000001</v>
      </c>
      <c r="D21">
        <f>(C19-C18)/(C22-C18)</f>
        <v>0.55555555555555558</v>
      </c>
    </row>
    <row r="22" spans="1:9" x14ac:dyDescent="0.25">
      <c r="B22" s="4">
        <v>0.76400000000000001</v>
      </c>
      <c r="C22" s="4">
        <v>0.76800000000000002</v>
      </c>
      <c r="D22" t="s">
        <v>0</v>
      </c>
    </row>
    <row r="23" spans="1:9" x14ac:dyDescent="0.25">
      <c r="B23" s="5">
        <v>0.76400000000000001</v>
      </c>
      <c r="C23" s="5">
        <v>0.75800000000000001</v>
      </c>
    </row>
    <row r="24" spans="1:9" x14ac:dyDescent="0.25">
      <c r="B24" s="5">
        <v>0.75800000000000001</v>
      </c>
      <c r="C24" s="5">
        <v>0.75900000000000001</v>
      </c>
      <c r="D24">
        <f>(C27-C26)/(C27-C23)</f>
        <v>0.3</v>
      </c>
    </row>
    <row r="25" spans="1:9" x14ac:dyDescent="0.25">
      <c r="A25">
        <v>0.10050000000000001</v>
      </c>
      <c r="B25" s="5">
        <v>0.75900000000000001</v>
      </c>
      <c r="C25" s="5">
        <v>0.76400000000000001</v>
      </c>
      <c r="D25" t="s">
        <v>0</v>
      </c>
      <c r="E25">
        <f>SUM(C23:C27)/5</f>
        <v>0.76280000000000003</v>
      </c>
      <c r="H25">
        <f>(E25)/(A25)</f>
        <v>7.5900497512437806</v>
      </c>
    </row>
    <row r="26" spans="1:9" x14ac:dyDescent="0.25">
      <c r="B26" s="5">
        <v>0.76800000000000002</v>
      </c>
      <c r="C26" s="5">
        <v>0.76500000000000001</v>
      </c>
      <c r="D26">
        <f>(C24-C23)/(C27-C23)</f>
        <v>0.1</v>
      </c>
    </row>
    <row r="27" spans="1:9" x14ac:dyDescent="0.25">
      <c r="B27" s="5">
        <v>0.76500000000000001</v>
      </c>
      <c r="C27" s="5">
        <v>0.76800000000000002</v>
      </c>
      <c r="D27" t="s">
        <v>0</v>
      </c>
    </row>
    <row r="28" spans="1:9" x14ac:dyDescent="0.25">
      <c r="B28" s="2">
        <v>0.75</v>
      </c>
      <c r="C28" s="2">
        <v>0.75</v>
      </c>
    </row>
    <row r="29" spans="1:9" x14ac:dyDescent="0.25">
      <c r="B29" s="2">
        <v>0.75800000000000001</v>
      </c>
      <c r="C29" s="2">
        <v>0.752</v>
      </c>
      <c r="D29">
        <f>(C32-C31)/(C32-C28)</f>
        <v>0.5</v>
      </c>
    </row>
    <row r="30" spans="1:9" x14ac:dyDescent="0.25">
      <c r="A30">
        <v>0.1012</v>
      </c>
      <c r="B30" s="2">
        <v>0.752</v>
      </c>
      <c r="C30" s="2">
        <v>0.753</v>
      </c>
      <c r="D30" t="s">
        <v>0</v>
      </c>
      <c r="E30">
        <f>SUM(C28:C32)/5</f>
        <v>0.75580000000000003</v>
      </c>
      <c r="H30">
        <f>(E30)/A30</f>
        <v>7.4683794466403164</v>
      </c>
    </row>
    <row r="31" spans="1:9" x14ac:dyDescent="0.25">
      <c r="B31" s="2">
        <v>0.753</v>
      </c>
      <c r="C31" s="2">
        <v>0.75800000000000001</v>
      </c>
      <c r="D31">
        <f>(C29-C28)/(C32-C28)</f>
        <v>0.125</v>
      </c>
    </row>
    <row r="32" spans="1:9" x14ac:dyDescent="0.25">
      <c r="B32" s="2">
        <v>0.76600000000000001</v>
      </c>
      <c r="C32" s="2">
        <v>0.76600000000000001</v>
      </c>
      <c r="D32" t="s">
        <v>0</v>
      </c>
    </row>
  </sheetData>
  <sortState ref="F16:F20">
    <sortCondition ref="F12"/>
  </sortState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Q6" sqref="Q6"/>
    </sheetView>
  </sheetViews>
  <sheetFormatPr defaultRowHeight="15" x14ac:dyDescent="0.25"/>
  <cols>
    <col min="1" max="1" width="12" customWidth="1"/>
    <col min="2" max="2" width="14.28515625" customWidth="1"/>
    <col min="3" max="3" width="19" customWidth="1"/>
    <col min="4" max="4" width="14.28515625" customWidth="1"/>
    <col min="5" max="5" width="11.42578125" customWidth="1"/>
    <col min="6" max="6" width="12.28515625" customWidth="1"/>
    <col min="7" max="7" width="11" customWidth="1"/>
    <col min="8" max="8" width="17" customWidth="1"/>
    <col min="9" max="9" width="10" customWidth="1"/>
  </cols>
  <sheetData>
    <row r="1" spans="1:19" x14ac:dyDescent="0.25">
      <c r="C1" s="6"/>
      <c r="D1" s="6" t="s">
        <v>1</v>
      </c>
      <c r="E1" s="6" t="s">
        <v>23</v>
      </c>
    </row>
    <row r="2" spans="1:19" x14ac:dyDescent="0.25">
      <c r="A2" s="6"/>
      <c r="B2" s="6" t="s">
        <v>3</v>
      </c>
      <c r="C2" s="6"/>
      <c r="D2" s="6"/>
      <c r="E2" s="6"/>
      <c r="F2" s="6"/>
      <c r="G2" s="6"/>
      <c r="H2" s="6"/>
      <c r="I2" s="6"/>
    </row>
    <row r="3" spans="1:19" x14ac:dyDescent="0.25">
      <c r="A3" s="6" t="s">
        <v>4</v>
      </c>
      <c r="B3" s="6">
        <v>3</v>
      </c>
      <c r="C3" s="6">
        <v>4</v>
      </c>
      <c r="D3" s="6">
        <v>5</v>
      </c>
      <c r="E3" s="6">
        <v>6</v>
      </c>
      <c r="F3" s="6">
        <v>7</v>
      </c>
      <c r="G3" s="6">
        <v>8</v>
      </c>
      <c r="H3" s="6">
        <v>9</v>
      </c>
      <c r="I3" s="6">
        <v>10</v>
      </c>
    </row>
    <row r="4" spans="1:19" x14ac:dyDescent="0.25">
      <c r="A4" s="6" t="s">
        <v>5</v>
      </c>
      <c r="B4" s="6">
        <v>0.94</v>
      </c>
      <c r="C4" s="6">
        <v>0.76</v>
      </c>
      <c r="D4" s="6">
        <v>0.64</v>
      </c>
      <c r="E4" s="6">
        <v>0.56000000000000005</v>
      </c>
      <c r="F4" s="6">
        <v>0.51</v>
      </c>
      <c r="G4" s="6">
        <v>0.47</v>
      </c>
      <c r="H4" s="6">
        <v>0.44</v>
      </c>
      <c r="I4" s="6">
        <v>0.41</v>
      </c>
    </row>
    <row r="5" spans="1:19" x14ac:dyDescent="0.25"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7" t="s">
        <v>9</v>
      </c>
      <c r="B6" t="s">
        <v>7</v>
      </c>
      <c r="C6" t="s">
        <v>8</v>
      </c>
      <c r="D6" t="s">
        <v>2</v>
      </c>
      <c r="E6" t="s">
        <v>10</v>
      </c>
      <c r="F6" t="s">
        <v>8</v>
      </c>
      <c r="G6" t="s">
        <v>2</v>
      </c>
      <c r="H6" t="s">
        <v>11</v>
      </c>
      <c r="I6" t="s">
        <v>10</v>
      </c>
    </row>
    <row r="8" spans="1:19" x14ac:dyDescent="0.25">
      <c r="B8" s="1">
        <v>0.64200000000000002</v>
      </c>
      <c r="C8" s="1">
        <v>0.64200000000000002</v>
      </c>
    </row>
    <row r="9" spans="1:19" x14ac:dyDescent="0.25">
      <c r="B9" s="1">
        <v>0.65800000000000003</v>
      </c>
      <c r="C9" s="1">
        <v>0.64300000000000002</v>
      </c>
      <c r="D9">
        <f>(C12-C11)/(C12-C8)</f>
        <v>0.1875</v>
      </c>
    </row>
    <row r="10" spans="1:19" x14ac:dyDescent="0.25">
      <c r="A10">
        <v>0.1016</v>
      </c>
      <c r="B10" s="1">
        <v>0.64300000000000002</v>
      </c>
      <c r="C10" s="1">
        <v>0.64800000000000002</v>
      </c>
      <c r="D10" t="s">
        <v>0</v>
      </c>
      <c r="E10">
        <f>(SUM(C8:C12)/5)</f>
        <v>0.6492</v>
      </c>
      <c r="H10">
        <f>(E10)/A10</f>
        <v>6.3897637795275593</v>
      </c>
    </row>
    <row r="11" spans="1:19" x14ac:dyDescent="0.25">
      <c r="B11" s="1">
        <v>0.65500000000000003</v>
      </c>
      <c r="C11" s="1">
        <v>0.65500000000000003</v>
      </c>
      <c r="D11">
        <f>(C9-C8)/(C12-C8)</f>
        <v>6.25E-2</v>
      </c>
    </row>
    <row r="12" spans="1:19" x14ac:dyDescent="0.25">
      <c r="B12" s="1">
        <v>0.64800000000000002</v>
      </c>
      <c r="C12" s="1">
        <v>0.65800000000000003</v>
      </c>
      <c r="D12" t="s">
        <v>0</v>
      </c>
    </row>
    <row r="13" spans="1:19" x14ac:dyDescent="0.25">
      <c r="B13" s="3">
        <v>0.66100000000000003</v>
      </c>
      <c r="C13" s="3">
        <v>0.65900000000000003</v>
      </c>
    </row>
    <row r="14" spans="1:19" x14ac:dyDescent="0.25">
      <c r="B14" s="3">
        <v>0.65900000000000003</v>
      </c>
      <c r="C14" s="3">
        <v>0.66100000000000003</v>
      </c>
      <c r="D14">
        <f>(C16-C15)/(C16-C13)</f>
        <v>0.25</v>
      </c>
    </row>
    <row r="15" spans="1:19" x14ac:dyDescent="0.25">
      <c r="B15" s="3">
        <v>0.66200000000000003</v>
      </c>
      <c r="C15" s="3">
        <v>0.66200000000000003</v>
      </c>
      <c r="D15" t="s">
        <v>0</v>
      </c>
    </row>
    <row r="16" spans="1:19" x14ac:dyDescent="0.25">
      <c r="A16">
        <v>0.1009</v>
      </c>
      <c r="B16" s="3">
        <v>0.68500000000000005</v>
      </c>
      <c r="C16" s="3">
        <v>0.66300000000000003</v>
      </c>
      <c r="D16">
        <f>(C14-C13)/(C16-C13)</f>
        <v>0.5</v>
      </c>
      <c r="E16">
        <f>(SUM(C13:C16)/4)</f>
        <v>0.66125000000000012</v>
      </c>
      <c r="F16">
        <v>0.62239999999999995</v>
      </c>
      <c r="H16">
        <f>(E16)/(A16)</f>
        <v>6.5535183349851351</v>
      </c>
    </row>
    <row r="17" spans="1:9" x14ac:dyDescent="0.25">
      <c r="B17" s="3">
        <v>0.66300000000000003</v>
      </c>
      <c r="C17" s="9">
        <v>0.68500000000000005</v>
      </c>
      <c r="D17" t="s">
        <v>0</v>
      </c>
      <c r="F17">
        <v>0.64580000000000004</v>
      </c>
      <c r="G17">
        <f>(F20-F19)/(F20-F16)</f>
        <v>0.38532110091743133</v>
      </c>
    </row>
    <row r="18" spans="1:9" x14ac:dyDescent="0.25">
      <c r="B18" s="4">
        <v>0.65500000000000003</v>
      </c>
      <c r="C18" s="10">
        <v>0.52600000000000002</v>
      </c>
      <c r="F18">
        <v>0.6482</v>
      </c>
      <c r="G18" t="s">
        <v>0</v>
      </c>
    </row>
    <row r="19" spans="1:9" x14ac:dyDescent="0.25">
      <c r="B19" s="4">
        <v>0.65300000000000002</v>
      </c>
      <c r="C19" s="10">
        <v>0.623</v>
      </c>
      <c r="D19">
        <f>(C22-C21)/(C22-C18)</f>
        <v>0</v>
      </c>
      <c r="F19">
        <v>0.6492</v>
      </c>
      <c r="G19">
        <f>(F17-F16)/(F20-F16)</f>
        <v>0.53669724770642302</v>
      </c>
      <c r="I19">
        <f>(H10+H16+H20+H25+H30)/5</f>
        <v>6.4456724770912244</v>
      </c>
    </row>
    <row r="20" spans="1:9" x14ac:dyDescent="0.25">
      <c r="A20">
        <v>0.1012</v>
      </c>
      <c r="B20" s="4">
        <v>0.65500000000000003</v>
      </c>
      <c r="C20" s="4">
        <v>0.65300000000000002</v>
      </c>
      <c r="D20" t="s">
        <v>0</v>
      </c>
      <c r="E20">
        <f>(SUM(C20:C22)/3)</f>
        <v>0.65433333333333332</v>
      </c>
      <c r="F20">
        <v>0.66600000000000004</v>
      </c>
      <c r="G20" t="s">
        <v>0</v>
      </c>
      <c r="H20">
        <f>(E20/A20)</f>
        <v>6.4657444005270088</v>
      </c>
    </row>
    <row r="21" spans="1:9" x14ac:dyDescent="0.25">
      <c r="B21" s="4">
        <v>0.623</v>
      </c>
      <c r="C21" s="4">
        <v>0.65500000000000003</v>
      </c>
      <c r="D21">
        <f>(C21-C20)/(C22-C18)</f>
        <v>1.5503875968992262E-2</v>
      </c>
    </row>
    <row r="22" spans="1:9" x14ac:dyDescent="0.25">
      <c r="B22" s="4">
        <v>0.52600000000000002</v>
      </c>
      <c r="C22" s="4">
        <v>0.65500000000000003</v>
      </c>
      <c r="D22" t="s">
        <v>0</v>
      </c>
    </row>
    <row r="23" spans="1:9" x14ac:dyDescent="0.25">
      <c r="B23" s="5">
        <v>0.64300000000000002</v>
      </c>
      <c r="C23" s="5">
        <v>0.64300000000000002</v>
      </c>
    </row>
    <row r="24" spans="1:9" x14ac:dyDescent="0.25">
      <c r="B24" s="5">
        <v>0.64800000000000002</v>
      </c>
      <c r="C24" s="5">
        <v>0.64400000000000002</v>
      </c>
      <c r="D24">
        <f>(C27-C26)/(C27-C23)</f>
        <v>0.33333333333333331</v>
      </c>
    </row>
    <row r="25" spans="1:9" x14ac:dyDescent="0.25">
      <c r="A25">
        <v>0.10009999999999999</v>
      </c>
      <c r="B25" s="5">
        <v>0.64400000000000002</v>
      </c>
      <c r="C25" s="5">
        <v>0.64800000000000002</v>
      </c>
      <c r="D25" t="s">
        <v>0</v>
      </c>
      <c r="E25">
        <f>SUM(C23:C27)/5</f>
        <v>0.64820000000000011</v>
      </c>
      <c r="H25">
        <f>(E25)/(A25)</f>
        <v>6.4755244755244767</v>
      </c>
    </row>
    <row r="26" spans="1:9" x14ac:dyDescent="0.25">
      <c r="B26" s="5">
        <v>0.65500000000000003</v>
      </c>
      <c r="C26" s="5">
        <v>0.65100000000000002</v>
      </c>
      <c r="D26">
        <f>(C24-C23)/(C27-C23)</f>
        <v>8.3333333333333329E-2</v>
      </c>
    </row>
    <row r="27" spans="1:9" x14ac:dyDescent="0.25">
      <c r="B27" s="5">
        <v>0.65100000000000002</v>
      </c>
      <c r="C27" s="5">
        <v>0.65500000000000003</v>
      </c>
      <c r="D27" t="s">
        <v>0</v>
      </c>
    </row>
    <row r="28" spans="1:9" x14ac:dyDescent="0.25">
      <c r="B28" s="2">
        <v>0.65500000000000003</v>
      </c>
      <c r="C28" s="2">
        <v>0.621</v>
      </c>
    </row>
    <row r="29" spans="1:9" x14ac:dyDescent="0.25">
      <c r="B29" s="2">
        <v>0.621</v>
      </c>
      <c r="C29" s="2">
        <v>0.64300000000000002</v>
      </c>
      <c r="D29">
        <f>(C32-C31)/(C32-C28)</f>
        <v>0.10526315789473684</v>
      </c>
    </row>
    <row r="30" spans="1:9" x14ac:dyDescent="0.25">
      <c r="A30">
        <v>0.1018</v>
      </c>
      <c r="B30" s="2">
        <v>0.65100000000000002</v>
      </c>
      <c r="C30" s="2">
        <v>0.65100000000000002</v>
      </c>
      <c r="D30" t="s">
        <v>0</v>
      </c>
      <c r="E30">
        <f>SUM(C28:C32)/5</f>
        <v>0.64580000000000004</v>
      </c>
      <c r="H30">
        <f>(E30)/A30</f>
        <v>6.3438113948919455</v>
      </c>
    </row>
    <row r="31" spans="1:9" x14ac:dyDescent="0.25">
      <c r="B31" s="2">
        <v>0.65900000000000003</v>
      </c>
      <c r="C31" s="2">
        <v>0.65500000000000003</v>
      </c>
      <c r="D31">
        <f>(C29-C28)/(C32-C28)</f>
        <v>0.57894736842105265</v>
      </c>
    </row>
    <row r="32" spans="1:9" x14ac:dyDescent="0.25">
      <c r="B32" s="2">
        <v>0.64300000000000002</v>
      </c>
      <c r="C32" s="2">
        <v>0.65900000000000003</v>
      </c>
      <c r="D32" t="s">
        <v>0</v>
      </c>
    </row>
  </sheetData>
  <sortState ref="F16:F20">
    <sortCondition ref="F12"/>
  </sortState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A2" sqref="A2:I4"/>
    </sheetView>
  </sheetViews>
  <sheetFormatPr defaultRowHeight="15" x14ac:dyDescent="0.25"/>
  <cols>
    <col min="1" max="1" width="14" customWidth="1"/>
    <col min="2" max="2" width="14.28515625" customWidth="1"/>
    <col min="3" max="3" width="19" customWidth="1"/>
    <col min="4" max="4" width="14.28515625" customWidth="1"/>
    <col min="5" max="5" width="11.42578125" customWidth="1"/>
    <col min="6" max="6" width="12.140625" customWidth="1"/>
    <col min="7" max="7" width="11" customWidth="1"/>
    <col min="8" max="8" width="16" customWidth="1"/>
    <col min="9" max="9" width="10" customWidth="1"/>
  </cols>
  <sheetData>
    <row r="1" spans="1:19" x14ac:dyDescent="0.25">
      <c r="C1" s="6" t="s">
        <v>1</v>
      </c>
      <c r="D1" s="6" t="s">
        <v>24</v>
      </c>
    </row>
    <row r="2" spans="1:19" x14ac:dyDescent="0.25">
      <c r="A2" s="6"/>
      <c r="B2" s="6" t="s">
        <v>3</v>
      </c>
      <c r="C2" s="6"/>
      <c r="D2" s="6"/>
      <c r="E2" s="6"/>
      <c r="F2" s="6"/>
      <c r="G2" s="6"/>
      <c r="H2" s="6"/>
      <c r="I2" s="6"/>
    </row>
    <row r="3" spans="1:19" x14ac:dyDescent="0.25">
      <c r="A3" s="6" t="s">
        <v>4</v>
      </c>
      <c r="B3" s="6">
        <v>3</v>
      </c>
      <c r="C3" s="6">
        <v>4</v>
      </c>
      <c r="D3" s="6">
        <v>5</v>
      </c>
      <c r="E3" s="6">
        <v>6</v>
      </c>
      <c r="F3" s="6">
        <v>7</v>
      </c>
      <c r="G3" s="6">
        <v>8</v>
      </c>
      <c r="H3" s="6">
        <v>9</v>
      </c>
      <c r="I3" s="6">
        <v>10</v>
      </c>
    </row>
    <row r="4" spans="1:19" x14ac:dyDescent="0.25">
      <c r="A4" s="6" t="s">
        <v>5</v>
      </c>
      <c r="B4" s="6">
        <v>0.94</v>
      </c>
      <c r="C4" s="6">
        <v>0.76</v>
      </c>
      <c r="D4" s="6">
        <v>0.64</v>
      </c>
      <c r="E4" s="6">
        <v>0.56000000000000005</v>
      </c>
      <c r="F4" s="6">
        <v>0.51</v>
      </c>
      <c r="G4" s="6">
        <v>0.47</v>
      </c>
      <c r="H4" s="6">
        <v>0.44</v>
      </c>
      <c r="I4" s="6">
        <v>0.41</v>
      </c>
    </row>
    <row r="5" spans="1:19" x14ac:dyDescent="0.25"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7" t="s">
        <v>9</v>
      </c>
      <c r="B6" t="s">
        <v>7</v>
      </c>
      <c r="C6" t="s">
        <v>8</v>
      </c>
      <c r="D6" t="s">
        <v>2</v>
      </c>
      <c r="E6" t="s">
        <v>10</v>
      </c>
      <c r="F6" t="s">
        <v>8</v>
      </c>
      <c r="G6" t="s">
        <v>2</v>
      </c>
      <c r="H6" t="s">
        <v>11</v>
      </c>
      <c r="I6" t="s">
        <v>10</v>
      </c>
    </row>
    <row r="8" spans="1:19" x14ac:dyDescent="0.25">
      <c r="B8" s="1">
        <v>0.77100000000000002</v>
      </c>
      <c r="C8" s="1">
        <v>0.74099999999999999</v>
      </c>
    </row>
    <row r="9" spans="1:19" x14ac:dyDescent="0.25">
      <c r="B9" s="1">
        <v>0.79100000000000004</v>
      </c>
      <c r="C9" s="1">
        <v>0.77100000000000002</v>
      </c>
      <c r="D9">
        <f>(C12-C11)/(C12-C8)</f>
        <v>7.407407407407407E-2</v>
      </c>
    </row>
    <row r="10" spans="1:19" x14ac:dyDescent="0.25">
      <c r="A10">
        <v>0.1009</v>
      </c>
      <c r="B10" s="1">
        <v>0.74099999999999999</v>
      </c>
      <c r="C10" s="1">
        <v>0.78300000000000003</v>
      </c>
      <c r="D10" t="s">
        <v>0</v>
      </c>
      <c r="E10">
        <f>(SUM(C8:C12)/5)</f>
        <v>0.7762</v>
      </c>
      <c r="H10">
        <f>(E10)/A10</f>
        <v>7.6927651139742315</v>
      </c>
    </row>
    <row r="11" spans="1:19" x14ac:dyDescent="0.25">
      <c r="B11" s="1">
        <v>0.78300000000000003</v>
      </c>
      <c r="C11" s="1">
        <v>0.79100000000000004</v>
      </c>
      <c r="D11">
        <f>(C9-C8)/(C12-C8)</f>
        <v>0.55555555555555558</v>
      </c>
    </row>
    <row r="12" spans="1:19" x14ac:dyDescent="0.25">
      <c r="B12" s="1">
        <v>0.79500000000000004</v>
      </c>
      <c r="C12" s="1">
        <v>0.79500000000000004</v>
      </c>
      <c r="D12" t="s">
        <v>0</v>
      </c>
    </row>
    <row r="13" spans="1:19" x14ac:dyDescent="0.25">
      <c r="B13" s="3">
        <v>0.622</v>
      </c>
      <c r="C13" s="3">
        <v>0.622</v>
      </c>
    </row>
    <row r="14" spans="1:19" x14ac:dyDescent="0.25">
      <c r="B14" s="3">
        <v>0.629</v>
      </c>
      <c r="C14" s="3">
        <v>0.629</v>
      </c>
      <c r="D14">
        <f>(C17-C16)/(C17-C13)</f>
        <v>0.3125</v>
      </c>
    </row>
    <row r="15" spans="1:19" x14ac:dyDescent="0.25">
      <c r="B15" s="3">
        <v>0.63800000000000001</v>
      </c>
      <c r="C15" s="3">
        <v>0.63100000000000001</v>
      </c>
      <c r="D15" t="s">
        <v>0</v>
      </c>
    </row>
    <row r="16" spans="1:19" x14ac:dyDescent="0.25">
      <c r="A16">
        <v>0.10050000000000001</v>
      </c>
      <c r="B16" s="3">
        <v>0.63300000000000001</v>
      </c>
      <c r="C16" s="3">
        <v>0.63300000000000001</v>
      </c>
      <c r="D16">
        <f>(C14-C13)/(C17-C13)</f>
        <v>0.4375</v>
      </c>
      <c r="E16">
        <f>(SUM(C13:C17)/5)</f>
        <v>0.63059999999999994</v>
      </c>
      <c r="F16" s="11">
        <v>0.63060000000000005</v>
      </c>
      <c r="H16" s="11">
        <f>(E16)/(A16)</f>
        <v>6.2746268656716406</v>
      </c>
    </row>
    <row r="17" spans="1:9" x14ac:dyDescent="0.25">
      <c r="B17" s="3">
        <v>0.63100000000000001</v>
      </c>
      <c r="C17" s="3">
        <v>0.63800000000000001</v>
      </c>
      <c r="D17" t="s">
        <v>0</v>
      </c>
      <c r="F17">
        <v>0.76100000000000001</v>
      </c>
      <c r="G17">
        <f>(F20-F19)/(F20-F17)</f>
        <v>0.64473684210526561</v>
      </c>
    </row>
    <row r="18" spans="1:9" x14ac:dyDescent="0.25">
      <c r="B18" s="4">
        <v>0.76900000000000002</v>
      </c>
      <c r="C18" s="10">
        <v>0.73099999999999998</v>
      </c>
      <c r="F18">
        <v>0.76359999999999995</v>
      </c>
      <c r="G18" t="s">
        <v>0</v>
      </c>
    </row>
    <row r="19" spans="1:9" x14ac:dyDescent="0.25">
      <c r="B19" s="4">
        <v>0.76200000000000001</v>
      </c>
      <c r="C19" s="4">
        <v>0.76200000000000001</v>
      </c>
      <c r="D19">
        <f>(C22-C21)/(C22-C18)</f>
        <v>2.4390243902439025E-2</v>
      </c>
      <c r="F19">
        <v>0.76639999999999997</v>
      </c>
      <c r="G19">
        <f>(F18-F17)/(F20-F18)</f>
        <v>0.20634920634920034</v>
      </c>
      <c r="I19">
        <f>(H10+H20+H25+H30)/4</f>
        <v>7.5994727767827017</v>
      </c>
    </row>
    <row r="20" spans="1:9" x14ac:dyDescent="0.25">
      <c r="A20">
        <v>0.1018</v>
      </c>
      <c r="B20" s="4">
        <v>0.77100000000000002</v>
      </c>
      <c r="C20" s="4">
        <v>0.76900000000000002</v>
      </c>
      <c r="D20" t="s">
        <v>0</v>
      </c>
      <c r="E20">
        <f>(SUM(C19:C22)/4)</f>
        <v>0.76849999999999996</v>
      </c>
      <c r="F20">
        <v>0.7762</v>
      </c>
      <c r="G20" t="s">
        <v>0</v>
      </c>
      <c r="H20">
        <f>(E20/A20)</f>
        <v>7.5491159135559913</v>
      </c>
    </row>
    <row r="21" spans="1:9" x14ac:dyDescent="0.25">
      <c r="B21" s="4">
        <v>0.73099999999999998</v>
      </c>
      <c r="C21" s="4">
        <v>0.77100000000000002</v>
      </c>
      <c r="D21">
        <f>(C20-C19)/(C22-C19)</f>
        <v>0.7</v>
      </c>
    </row>
    <row r="22" spans="1:9" x14ac:dyDescent="0.25">
      <c r="B22" s="4">
        <v>0.77200000000000002</v>
      </c>
      <c r="C22" s="4">
        <v>0.77200000000000002</v>
      </c>
      <c r="D22" t="s">
        <v>0</v>
      </c>
    </row>
    <row r="23" spans="1:9" x14ac:dyDescent="0.25">
      <c r="B23" s="5">
        <v>0.76900000000000002</v>
      </c>
      <c r="C23" s="5">
        <v>0.76100000000000001</v>
      </c>
    </row>
    <row r="24" spans="1:9" x14ac:dyDescent="0.25">
      <c r="B24" s="5">
        <v>0.76900000000000002</v>
      </c>
      <c r="C24" s="5">
        <v>0.76500000000000001</v>
      </c>
      <c r="D24">
        <f>(C27-C26)/(C27-C23)</f>
        <v>0</v>
      </c>
    </row>
    <row r="25" spans="1:9" x14ac:dyDescent="0.25">
      <c r="A25">
        <v>0.1011</v>
      </c>
      <c r="B25" s="5">
        <v>0.76100000000000001</v>
      </c>
      <c r="C25" s="5">
        <v>0.76800000000000002</v>
      </c>
      <c r="D25" t="s">
        <v>0</v>
      </c>
      <c r="E25">
        <f>SUM(C23:C27)/5</f>
        <v>0.76640000000000008</v>
      </c>
      <c r="H25">
        <f>(E25)/(A25)</f>
        <v>7.5806132542037599</v>
      </c>
    </row>
    <row r="26" spans="1:9" x14ac:dyDescent="0.25">
      <c r="B26" s="5">
        <v>0.76800000000000002</v>
      </c>
      <c r="C26" s="5">
        <v>0.76900000000000002</v>
      </c>
      <c r="D26" s="7">
        <f>(C24-C23)/(C27-C23)</f>
        <v>0.5</v>
      </c>
    </row>
    <row r="27" spans="1:9" x14ac:dyDescent="0.25">
      <c r="B27" s="5">
        <v>0.76700000000000002</v>
      </c>
      <c r="C27" s="5">
        <v>0.76900000000000002</v>
      </c>
      <c r="D27" t="s">
        <v>0</v>
      </c>
    </row>
    <row r="28" spans="1:9" x14ac:dyDescent="0.25">
      <c r="B28" s="2">
        <v>0.76100000000000001</v>
      </c>
      <c r="C28" s="2">
        <v>0.76</v>
      </c>
    </row>
    <row r="29" spans="1:9" x14ac:dyDescent="0.25">
      <c r="B29" s="2">
        <v>0.76800000000000002</v>
      </c>
      <c r="C29" s="2">
        <v>0.76100000000000001</v>
      </c>
      <c r="D29">
        <f>(C32-C31)/(C32-C28)</f>
        <v>0.25</v>
      </c>
    </row>
    <row r="30" spans="1:9" x14ac:dyDescent="0.25">
      <c r="A30">
        <v>0.1008</v>
      </c>
      <c r="B30" s="2">
        <v>0.76300000000000001</v>
      </c>
      <c r="C30" s="2">
        <v>0.76300000000000001</v>
      </c>
      <c r="D30" t="s">
        <v>0</v>
      </c>
      <c r="E30">
        <f>SUM(C28:C32)/5</f>
        <v>0.76359999999999995</v>
      </c>
      <c r="H30">
        <f>(E30)/A30</f>
        <v>7.5753968253968251</v>
      </c>
    </row>
    <row r="31" spans="1:9" x14ac:dyDescent="0.25">
      <c r="B31" s="2">
        <v>0.76600000000000001</v>
      </c>
      <c r="C31" s="2">
        <v>0.76600000000000001</v>
      </c>
      <c r="D31">
        <f>(C29-C28)/(C32-C28)</f>
        <v>0.125</v>
      </c>
    </row>
    <row r="32" spans="1:9" x14ac:dyDescent="0.25">
      <c r="B32" s="2">
        <v>0.76</v>
      </c>
      <c r="C32" s="2">
        <v>0.76800000000000002</v>
      </c>
      <c r="D32" t="s">
        <v>0</v>
      </c>
    </row>
  </sheetData>
  <sortState ref="F16:F20">
    <sortCondition ref="F12"/>
  </sortState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C17"/>
  <sheetViews>
    <sheetView tabSelected="1" workbookViewId="0"/>
  </sheetViews>
  <sheetFormatPr defaultRowHeight="15" x14ac:dyDescent="0.25"/>
  <sheetData>
    <row r="11" spans="2:3" x14ac:dyDescent="0.25">
      <c r="B11" t="s">
        <v>12</v>
      </c>
      <c r="C11">
        <v>5.15</v>
      </c>
    </row>
    <row r="12" spans="2:3" x14ac:dyDescent="0.25">
      <c r="B12" t="s">
        <v>16</v>
      </c>
      <c r="C12">
        <v>6.09</v>
      </c>
    </row>
    <row r="13" spans="2:3" x14ac:dyDescent="0.25">
      <c r="B13" t="s">
        <v>17</v>
      </c>
      <c r="C13">
        <v>6.91</v>
      </c>
    </row>
    <row r="14" spans="2:3" x14ac:dyDescent="0.25">
      <c r="B14" t="s">
        <v>18</v>
      </c>
      <c r="C14">
        <v>8.75</v>
      </c>
    </row>
    <row r="15" spans="2:3" x14ac:dyDescent="0.25">
      <c r="B15" t="s">
        <v>13</v>
      </c>
      <c r="C15">
        <v>7.51</v>
      </c>
    </row>
    <row r="16" spans="2:3" x14ac:dyDescent="0.25">
      <c r="B16" t="s">
        <v>14</v>
      </c>
      <c r="C16">
        <v>6.45</v>
      </c>
    </row>
    <row r="17" spans="2:3" x14ac:dyDescent="0.25">
      <c r="B17" t="s">
        <v>15</v>
      </c>
      <c r="C17">
        <v>7.6</v>
      </c>
    </row>
  </sheetData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DAY 0</vt:lpstr>
      <vt:lpstr>DAY 03</vt:lpstr>
      <vt:lpstr>DAY 06</vt:lpstr>
      <vt:lpstr>DAY 09</vt:lpstr>
      <vt:lpstr>DAY 12</vt:lpstr>
      <vt:lpstr>DAY 15</vt:lpstr>
      <vt:lpstr>DAY 18</vt:lpstr>
      <vt:lpstr>GRAPH</vt:lpstr>
    </vt:vector>
  </TitlesOfParts>
  <Company>AUT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ycn0289</dc:creator>
  <cp:lastModifiedBy>Stationery</cp:lastModifiedBy>
  <cp:lastPrinted>2015-11-13T03:57:31Z</cp:lastPrinted>
  <dcterms:created xsi:type="dcterms:W3CDTF">2014-10-04T03:30:25Z</dcterms:created>
  <dcterms:modified xsi:type="dcterms:W3CDTF">2015-11-13T03:57:42Z</dcterms:modified>
</cp:coreProperties>
</file>