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FINAL THESIS-FINAL EDITION\Print\"/>
    </mc:Choice>
  </mc:AlternateContent>
  <bookViews>
    <workbookView xWindow="0" yWindow="0" windowWidth="25125" windowHeight="12435" activeTab="7"/>
  </bookViews>
  <sheets>
    <sheet name="DAY 0" sheetId="1" r:id="rId1"/>
    <sheet name="DAY 03" sheetId="2" r:id="rId2"/>
    <sheet name="DAY 06" sheetId="3" r:id="rId3"/>
    <sheet name="DAY 09" sheetId="4" r:id="rId4"/>
    <sheet name="DAY 12" sheetId="5" r:id="rId5"/>
    <sheet name="DAY 15" sheetId="6" r:id="rId6"/>
    <sheet name="DAY 18" sheetId="7" r:id="rId7"/>
    <sheet name="GRAPH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2" l="1"/>
  <c r="G19" i="7" l="1"/>
  <c r="G17" i="7"/>
  <c r="G19" i="5"/>
  <c r="G17" i="5"/>
  <c r="E20" i="5"/>
  <c r="D21" i="5"/>
  <c r="D19" i="5"/>
  <c r="E10" i="5"/>
  <c r="D9" i="5"/>
  <c r="D11" i="5"/>
  <c r="G17" i="3"/>
  <c r="E16" i="3"/>
  <c r="D14" i="3"/>
  <c r="G17" i="6"/>
  <c r="G17" i="4"/>
  <c r="D31" i="2"/>
  <c r="E30" i="2"/>
  <c r="D29" i="2"/>
  <c r="G17" i="1"/>
  <c r="H30" i="2" l="1"/>
  <c r="G19" i="2"/>
  <c r="D26" i="2"/>
  <c r="E25" i="2"/>
  <c r="H25" i="2" s="1"/>
  <c r="D24" i="2"/>
  <c r="D21" i="2"/>
  <c r="E20" i="2"/>
  <c r="H20" i="2" s="1"/>
  <c r="D19" i="2"/>
  <c r="E16" i="2"/>
  <c r="H16" i="2" s="1"/>
  <c r="D16" i="2"/>
  <c r="D14" i="2"/>
  <c r="D11" i="2"/>
  <c r="E10" i="2"/>
  <c r="H10" i="2" s="1"/>
  <c r="I19" i="2" s="1"/>
  <c r="D9" i="2"/>
  <c r="D31" i="7"/>
  <c r="E30" i="7"/>
  <c r="H30" i="7" s="1"/>
  <c r="D29" i="7"/>
  <c r="D26" i="7"/>
  <c r="E25" i="7"/>
  <c r="H25" i="7" s="1"/>
  <c r="D24" i="7"/>
  <c r="D21" i="7"/>
  <c r="E20" i="7"/>
  <c r="H20" i="7" s="1"/>
  <c r="D19" i="7"/>
  <c r="E16" i="7"/>
  <c r="H16" i="7" s="1"/>
  <c r="D16" i="7"/>
  <c r="D14" i="7"/>
  <c r="D11" i="7"/>
  <c r="E10" i="7"/>
  <c r="H10" i="7" s="1"/>
  <c r="D9" i="7"/>
  <c r="D31" i="6"/>
  <c r="E30" i="6"/>
  <c r="H30" i="6" s="1"/>
  <c r="D29" i="6"/>
  <c r="D26" i="6"/>
  <c r="E25" i="6"/>
  <c r="H25" i="6" s="1"/>
  <c r="D24" i="6"/>
  <c r="D21" i="6"/>
  <c r="E20" i="6"/>
  <c r="H20" i="6" s="1"/>
  <c r="G19" i="6"/>
  <c r="D19" i="6"/>
  <c r="E16" i="6"/>
  <c r="H16" i="6" s="1"/>
  <c r="D16" i="6"/>
  <c r="D14" i="6"/>
  <c r="D11" i="6"/>
  <c r="E10" i="6"/>
  <c r="H10" i="6" s="1"/>
  <c r="D9" i="6"/>
  <c r="D31" i="5"/>
  <c r="E30" i="5"/>
  <c r="H30" i="5" s="1"/>
  <c r="D29" i="5"/>
  <c r="D26" i="5"/>
  <c r="E25" i="5"/>
  <c r="H25" i="5" s="1"/>
  <c r="D24" i="5"/>
  <c r="H20" i="5"/>
  <c r="E16" i="5"/>
  <c r="H16" i="5" s="1"/>
  <c r="D16" i="5"/>
  <c r="D14" i="5"/>
  <c r="H10" i="5"/>
  <c r="D31" i="3"/>
  <c r="E30" i="3"/>
  <c r="H30" i="3" s="1"/>
  <c r="D29" i="3"/>
  <c r="D26" i="3"/>
  <c r="E25" i="3"/>
  <c r="H25" i="3" s="1"/>
  <c r="D24" i="3"/>
  <c r="D21" i="3"/>
  <c r="E20" i="3"/>
  <c r="H20" i="3" s="1"/>
  <c r="G19" i="3"/>
  <c r="D19" i="3"/>
  <c r="H16" i="3"/>
  <c r="D16" i="3"/>
  <c r="D11" i="3"/>
  <c r="E10" i="3"/>
  <c r="H10" i="3" s="1"/>
  <c r="D9" i="3"/>
  <c r="D31" i="4"/>
  <c r="E30" i="4"/>
  <c r="H30" i="4" s="1"/>
  <c r="D29" i="4"/>
  <c r="D26" i="4"/>
  <c r="E25" i="4"/>
  <c r="H25" i="4" s="1"/>
  <c r="D24" i="4"/>
  <c r="D21" i="4"/>
  <c r="E20" i="4"/>
  <c r="H20" i="4" s="1"/>
  <c r="G19" i="4"/>
  <c r="D19" i="4"/>
  <c r="E16" i="4"/>
  <c r="H16" i="4" s="1"/>
  <c r="D16" i="4"/>
  <c r="D14" i="4"/>
  <c r="D11" i="4"/>
  <c r="E10" i="4"/>
  <c r="H10" i="4" s="1"/>
  <c r="D9" i="4"/>
  <c r="G19" i="1"/>
  <c r="E30" i="1"/>
  <c r="H30" i="1" s="1"/>
  <c r="I19" i="7" l="1"/>
  <c r="I19" i="5"/>
  <c r="I19" i="3"/>
  <c r="I19" i="6"/>
  <c r="I19" i="4"/>
  <c r="D31" i="1"/>
  <c r="D29" i="1"/>
  <c r="D26" i="1"/>
  <c r="D24" i="1"/>
  <c r="D21" i="1"/>
  <c r="D19" i="1"/>
  <c r="D14" i="1"/>
  <c r="D16" i="1"/>
  <c r="D11" i="1"/>
  <c r="D9" i="1" l="1"/>
  <c r="E10" i="1"/>
  <c r="H10" i="1" s="1"/>
  <c r="E16" i="1"/>
  <c r="H16" i="1" s="1"/>
  <c r="E20" i="1"/>
  <c r="H20" i="1" s="1"/>
  <c r="E25" i="1"/>
  <c r="H25" i="1" s="1"/>
  <c r="I19" i="1" l="1"/>
</calcChain>
</file>

<file path=xl/sharedStrings.xml><?xml version="1.0" encoding="utf-8"?>
<sst xmlns="http://schemas.openxmlformats.org/spreadsheetml/2006/main" count="190" uniqueCount="26">
  <si>
    <t>ACCEPTED</t>
  </si>
  <si>
    <t>GRAPH</t>
  </si>
  <si>
    <t>Q TEST</t>
  </si>
  <si>
    <t>Critical values for the Q-test for a 90% confidence interval</t>
  </si>
  <si>
    <t>N</t>
  </si>
  <si>
    <t>Qc</t>
  </si>
  <si>
    <t>(DAY 0)</t>
  </si>
  <si>
    <t>ABSORBANCE</t>
  </si>
  <si>
    <t>ASCENTING ORDER</t>
  </si>
  <si>
    <t>SAMPLE WEIGHT</t>
  </si>
  <si>
    <t>AVERAGE</t>
  </si>
  <si>
    <t>ABSORBANCE/WEIGHT</t>
  </si>
  <si>
    <t>METHYL JASMONATE  ONLY</t>
  </si>
  <si>
    <t>(DAY 03)</t>
  </si>
  <si>
    <t>(DAY 06)</t>
  </si>
  <si>
    <t>(DAY 09)</t>
  </si>
  <si>
    <t>(DAY 12)</t>
  </si>
  <si>
    <t>(DAY 15)</t>
  </si>
  <si>
    <t>(DAY 18)</t>
  </si>
  <si>
    <t>Day 0</t>
  </si>
  <si>
    <t>Day 03</t>
  </si>
  <si>
    <t>Day 06</t>
  </si>
  <si>
    <t>Day 09</t>
  </si>
  <si>
    <t>Day 12</t>
  </si>
  <si>
    <t>Day 15</t>
  </si>
  <si>
    <t>Day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</si>
</sst>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2" fillId="2" borderId="0" applyNumberFormat="0" applyBorder="0" applyAlignment="0" applyProtection="0"/>
    <xf numFmtId="0" fontId="4" fillId="3" borderId="0" applyNumberFormat="0" applyBorder="0" applyAlignment="0" applyProtection="0"/>
    <xf numFmtId="0" fontId="1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</cellStyleXfs>
  <cellXfs count="13">
    <xf numFmtId="0" fontId="0" fillId="0" borderId="0" xfId="0"/>
    <xf numFmtId="0" fontId="2" fillId="2" borderId="0" xfId="1"/>
    <xf numFmtId="0" fontId="4" fillId="5" borderId="0" xfId="4"/>
    <xf numFmtId="0" fontId="4" fillId="3" borderId="0" xfId="2"/>
    <xf numFmtId="0" fontId="1" fillId="4" borderId="0" xfId="3"/>
    <xf numFmtId="0" fontId="4" fillId="6" borderId="0" xfId="5"/>
    <xf numFmtId="0" fontId="3" fillId="0" borderId="0" xfId="0" applyFont="1"/>
    <xf numFmtId="0" fontId="0" fillId="0" borderId="0" xfId="0" applyFont="1"/>
    <xf numFmtId="0" fontId="5" fillId="5" borderId="0" xfId="4" applyFont="1"/>
    <xf numFmtId="0" fontId="5" fillId="3" borderId="0" xfId="2" applyFont="1"/>
    <xf numFmtId="0" fontId="5" fillId="0" borderId="0" xfId="0" applyFont="1"/>
    <xf numFmtId="0" fontId="5" fillId="2" borderId="0" xfId="1" applyFont="1"/>
    <xf numFmtId="0" fontId="5" fillId="4" borderId="0" xfId="3" applyFont="1"/>
  </cellXfs>
  <cellStyles count="6">
    <cellStyle name="40% - Accent2" xfId="3" builtinId="35"/>
    <cellStyle name="60% - Accent1" xfId="2" builtinId="32"/>
    <cellStyle name="60% - Accent2" xfId="4" builtinId="36"/>
    <cellStyle name="60% - Accent6" xfId="5" builtinId="52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NZ"/>
              <a:t>METHYL JASMONATE ONLY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</c:dPt>
          <c:dPt>
            <c:idx val="1"/>
            <c:invertIfNegative val="0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</c:dPt>
          <c:dPt>
            <c:idx val="2"/>
            <c:invertIfNegative val="0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</c:dPt>
          <c:dPt>
            <c:idx val="3"/>
            <c:invertIfNegative val="0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</c:dPt>
          <c:dPt>
            <c:idx val="4"/>
            <c:invertIfNegative val="0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</c:dPt>
          <c:dPt>
            <c:idx val="5"/>
            <c:invertIfNegative val="0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</c:dPt>
          <c:dPt>
            <c:idx val="6"/>
            <c:invertIfNegative val="0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</c:dPt>
          <c:dLbls>
            <c:dLbl>
              <c:idx val="0"/>
              <c:layout>
                <c:manualLayout>
                  <c:x val="5.5555555555555558E-3"/>
                  <c:y val="-0.12037037037037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5.5555555555555046E-3"/>
                  <c:y val="-0.180555555555555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666666666666614E-2"/>
                  <c:y val="-0.254629629629629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5.5555555555554534E-3"/>
                  <c:y val="-0.277777777777777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"/>
                  <c:y val="-0.333333333333333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5.5555555555556572E-3"/>
                  <c:y val="-0.277777777777777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"/>
                  <c:y val="-0.166666666666666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GRAPH!$A$10:$A$16</c:f>
              <c:strCache>
                <c:ptCount val="7"/>
                <c:pt idx="0">
                  <c:v>Day 0</c:v>
                </c:pt>
                <c:pt idx="1">
                  <c:v>Day 03</c:v>
                </c:pt>
                <c:pt idx="2">
                  <c:v>Day 06</c:v>
                </c:pt>
                <c:pt idx="3">
                  <c:v>Day 09</c:v>
                </c:pt>
                <c:pt idx="4">
                  <c:v>Day 12</c:v>
                </c:pt>
                <c:pt idx="5">
                  <c:v>Day 15</c:v>
                </c:pt>
                <c:pt idx="6">
                  <c:v>Day 18</c:v>
                </c:pt>
              </c:strCache>
            </c:strRef>
          </c:cat>
          <c:val>
            <c:numRef>
              <c:f>GRAPH!$B$10:$B$16</c:f>
              <c:numCache>
                <c:formatCode>General</c:formatCode>
                <c:ptCount val="7"/>
                <c:pt idx="0">
                  <c:v>5.01</c:v>
                </c:pt>
                <c:pt idx="1">
                  <c:v>7.09</c:v>
                </c:pt>
                <c:pt idx="2">
                  <c:v>12.28</c:v>
                </c:pt>
                <c:pt idx="3">
                  <c:v>18.21</c:v>
                </c:pt>
                <c:pt idx="4">
                  <c:v>22.29</c:v>
                </c:pt>
                <c:pt idx="5">
                  <c:v>16.899999999999999</c:v>
                </c:pt>
                <c:pt idx="6">
                  <c:v>8.25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82107448"/>
        <c:axId val="282107056"/>
        <c:axId val="0"/>
      </c:bar3DChart>
      <c:catAx>
        <c:axId val="282107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2107056"/>
        <c:crosses val="autoZero"/>
        <c:auto val="1"/>
        <c:lblAlgn val="ctr"/>
        <c:lblOffset val="100"/>
        <c:noMultiLvlLbl val="0"/>
      </c:catAx>
      <c:valAx>
        <c:axId val="282107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21074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404812</xdr:colOff>
      <xdr:row>6</xdr:row>
      <xdr:rowOff>109537</xdr:rowOff>
    </xdr:from>
    <xdr:to>
      <xdr:col>10</xdr:col>
      <xdr:colOff>100012</xdr:colOff>
      <xdr:row>20</xdr:row>
      <xdr:rowOff>185737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2"/>
  <sheetViews>
    <sheetView workbookViewId="0">
      <selection activeCell="L14" sqref="L14"/>
    </sheetView>
  </sheetViews>
  <sheetFormatPr defaultRowHeight="15" x14ac:dyDescent="0.25"/>
  <cols>
    <col min="1" max="1" width="13.5703125" customWidth="1"/>
    <col min="2" max="2" width="14.28515625" customWidth="1"/>
    <col min="3" max="3" width="20.85546875" customWidth="1"/>
    <col min="4" max="4" width="14.28515625" customWidth="1"/>
    <col min="5" max="5" width="11.42578125" customWidth="1"/>
    <col min="6" max="6" width="14.42578125" customWidth="1"/>
    <col min="7" max="7" width="11" customWidth="1"/>
    <col min="8" max="8" width="19.7109375" customWidth="1"/>
    <col min="9" max="9" width="10" customWidth="1"/>
  </cols>
  <sheetData>
    <row r="1" spans="1:19" x14ac:dyDescent="0.25">
      <c r="C1" s="6" t="s">
        <v>12</v>
      </c>
      <c r="D1" s="6" t="s">
        <v>6</v>
      </c>
    </row>
    <row r="2" spans="1:19" x14ac:dyDescent="0.25">
      <c r="A2" s="6"/>
      <c r="B2" s="6" t="s">
        <v>3</v>
      </c>
      <c r="C2" s="6"/>
      <c r="D2" s="6"/>
      <c r="E2" s="6"/>
      <c r="F2" s="6"/>
      <c r="G2" s="6"/>
      <c r="H2" s="6"/>
      <c r="I2" s="6"/>
    </row>
    <row r="3" spans="1:19" x14ac:dyDescent="0.25">
      <c r="A3" s="6" t="s">
        <v>4</v>
      </c>
      <c r="B3" s="6">
        <v>3</v>
      </c>
      <c r="C3" s="6">
        <v>4</v>
      </c>
      <c r="D3" s="6">
        <v>5</v>
      </c>
      <c r="E3" s="6">
        <v>6</v>
      </c>
      <c r="F3" s="6">
        <v>7</v>
      </c>
      <c r="G3" s="6">
        <v>8</v>
      </c>
      <c r="H3" s="6">
        <v>9</v>
      </c>
      <c r="I3" s="6">
        <v>10</v>
      </c>
    </row>
    <row r="4" spans="1:19" x14ac:dyDescent="0.25">
      <c r="A4" s="6" t="s">
        <v>5</v>
      </c>
      <c r="B4" s="6">
        <v>0.94</v>
      </c>
      <c r="C4" s="6">
        <v>0.76</v>
      </c>
      <c r="D4" s="6">
        <v>0.64</v>
      </c>
      <c r="E4" s="6">
        <v>0.56000000000000005</v>
      </c>
      <c r="F4" s="6">
        <v>0.51</v>
      </c>
      <c r="G4" s="6">
        <v>0.47</v>
      </c>
      <c r="H4" s="6">
        <v>0.44</v>
      </c>
      <c r="I4" s="6">
        <v>0.41</v>
      </c>
    </row>
    <row r="5" spans="1:19" x14ac:dyDescent="0.25">
      <c r="K5" s="6"/>
      <c r="L5" s="6"/>
      <c r="M5" s="6"/>
      <c r="N5" s="6"/>
      <c r="O5" s="6"/>
      <c r="P5" s="6"/>
      <c r="Q5" s="6"/>
      <c r="R5" s="6"/>
      <c r="S5" s="6"/>
    </row>
    <row r="6" spans="1:19" x14ac:dyDescent="0.25">
      <c r="A6" s="7" t="s">
        <v>9</v>
      </c>
      <c r="B6" t="s">
        <v>7</v>
      </c>
      <c r="C6" t="s">
        <v>8</v>
      </c>
      <c r="D6" t="s">
        <v>2</v>
      </c>
      <c r="E6" t="s">
        <v>10</v>
      </c>
      <c r="F6" t="s">
        <v>8</v>
      </c>
      <c r="G6" t="s">
        <v>2</v>
      </c>
      <c r="H6" t="s">
        <v>11</v>
      </c>
      <c r="I6" t="s">
        <v>10</v>
      </c>
    </row>
    <row r="8" spans="1:19" x14ac:dyDescent="0.25">
      <c r="B8" s="1">
        <v>0.51100000000000001</v>
      </c>
      <c r="C8" s="1">
        <v>0.48699999999999999</v>
      </c>
    </row>
    <row r="9" spans="1:19" x14ac:dyDescent="0.25">
      <c r="B9" s="1">
        <v>0.48699999999999999</v>
      </c>
      <c r="C9" s="1">
        <v>0.5</v>
      </c>
      <c r="D9">
        <f>(C12-C11)/(C12-C8)</f>
        <v>0</v>
      </c>
    </row>
    <row r="10" spans="1:19" x14ac:dyDescent="0.25">
      <c r="A10">
        <v>0.1012</v>
      </c>
      <c r="B10" s="1">
        <v>0.5</v>
      </c>
      <c r="C10" s="1">
        <v>0.50700000000000001</v>
      </c>
      <c r="D10" t="s">
        <v>0</v>
      </c>
      <c r="E10">
        <f>(SUM(C8:C12)/5)</f>
        <v>0.50319999999999998</v>
      </c>
      <c r="H10">
        <f>(E10)/A10</f>
        <v>4.9723320158102764</v>
      </c>
    </row>
    <row r="11" spans="1:19" x14ac:dyDescent="0.25">
      <c r="B11" s="1">
        <v>0.51100000000000001</v>
      </c>
      <c r="C11" s="1">
        <v>0.51100000000000001</v>
      </c>
      <c r="D11">
        <f>(C9-C8)/(C12-C8)</f>
        <v>0.54166666666666663</v>
      </c>
    </row>
    <row r="12" spans="1:19" x14ac:dyDescent="0.25">
      <c r="B12" s="1">
        <v>0.50700000000000001</v>
      </c>
      <c r="C12" s="1">
        <v>0.51100000000000001</v>
      </c>
      <c r="D12" t="s">
        <v>0</v>
      </c>
    </row>
    <row r="13" spans="1:19" x14ac:dyDescent="0.25">
      <c r="B13" s="3">
        <v>0.50900000000000001</v>
      </c>
      <c r="C13" s="3">
        <v>0.50900000000000001</v>
      </c>
    </row>
    <row r="14" spans="1:19" x14ac:dyDescent="0.25">
      <c r="B14" s="3">
        <v>0.52500000000000002</v>
      </c>
      <c r="C14" s="3">
        <v>0.51600000000000001</v>
      </c>
      <c r="D14">
        <f>(C17-C16)/(C17-C13)</f>
        <v>0.30434782608695654</v>
      </c>
    </row>
    <row r="15" spans="1:19" x14ac:dyDescent="0.25">
      <c r="B15" s="3">
        <v>0.51900000000000002</v>
      </c>
      <c r="C15" s="3">
        <v>0.51900000000000002</v>
      </c>
      <c r="D15" t="s">
        <v>0</v>
      </c>
    </row>
    <row r="16" spans="1:19" x14ac:dyDescent="0.25">
      <c r="A16">
        <v>0.1014</v>
      </c>
      <c r="B16" s="3">
        <v>0.53200000000000003</v>
      </c>
      <c r="C16" s="3">
        <v>0.52500000000000002</v>
      </c>
      <c r="D16">
        <f>(C14-C13)/(C17-C13)</f>
        <v>0.30434782608695654</v>
      </c>
      <c r="E16">
        <f>(SUM(C13:C17)/5)</f>
        <v>0.5202</v>
      </c>
      <c r="F16">
        <v>0.47689999999999999</v>
      </c>
      <c r="H16">
        <f>(E16)/(A16)</f>
        <v>5.1301775147928987</v>
      </c>
    </row>
    <row r="17" spans="1:9" x14ac:dyDescent="0.25">
      <c r="B17" s="3">
        <v>0.51600000000000001</v>
      </c>
      <c r="C17" s="3">
        <v>0.53200000000000003</v>
      </c>
      <c r="D17" t="s">
        <v>0</v>
      </c>
      <c r="F17">
        <v>0.50019999999999998</v>
      </c>
      <c r="G17">
        <f>(F20-F19)/(F20-F16)</f>
        <v>0.26734348561759774</v>
      </c>
    </row>
    <row r="18" spans="1:9" x14ac:dyDescent="0.25">
      <c r="B18" s="4">
        <v>0.50700000000000001</v>
      </c>
      <c r="C18" s="4">
        <v>0.48399999999999999</v>
      </c>
      <c r="F18">
        <v>0.50319999999999998</v>
      </c>
      <c r="G18" t="s">
        <v>0</v>
      </c>
    </row>
    <row r="19" spans="1:9" x14ac:dyDescent="0.25">
      <c r="B19" s="4">
        <v>0.51200000000000001</v>
      </c>
      <c r="C19" s="4">
        <v>0.48699999999999999</v>
      </c>
      <c r="D19">
        <f>(C22-C21)/(C22-C18)</f>
        <v>3.5714285714285712E-2</v>
      </c>
      <c r="F19">
        <v>0.5202</v>
      </c>
      <c r="G19">
        <f>(F17-F16)/(F20-F16)</f>
        <v>0.39424703891708918</v>
      </c>
      <c r="I19">
        <f>(H10+H16+H20+H25+H30)/5</f>
        <v>5.0101018984104</v>
      </c>
    </row>
    <row r="20" spans="1:9" x14ac:dyDescent="0.25">
      <c r="A20">
        <v>0.1008</v>
      </c>
      <c r="B20" s="4">
        <v>0.48699999999999999</v>
      </c>
      <c r="C20" s="4">
        <v>0.50700000000000001</v>
      </c>
      <c r="D20" t="s">
        <v>0</v>
      </c>
      <c r="E20">
        <f>(SUM(C18:C22)/5)</f>
        <v>0.50019999999999998</v>
      </c>
      <c r="F20">
        <v>0.53600000000000003</v>
      </c>
      <c r="G20" t="s">
        <v>0</v>
      </c>
      <c r="H20">
        <f>(E20/A20)</f>
        <v>4.962301587301587</v>
      </c>
    </row>
    <row r="21" spans="1:9" x14ac:dyDescent="0.25">
      <c r="B21" s="4">
        <v>0.48399999999999999</v>
      </c>
      <c r="C21" s="4">
        <v>0.51100000000000001</v>
      </c>
      <c r="D21">
        <f>(C19-C18)/(C22-C18)</f>
        <v>0.10714285714285714</v>
      </c>
    </row>
    <row r="22" spans="1:9" x14ac:dyDescent="0.25">
      <c r="B22" s="4">
        <v>0.51100000000000001</v>
      </c>
      <c r="C22" s="4">
        <v>0.51200000000000001</v>
      </c>
      <c r="D22" t="s">
        <v>0</v>
      </c>
    </row>
    <row r="23" spans="1:9" x14ac:dyDescent="0.25">
      <c r="B23" s="5">
        <v>0.56100000000000005</v>
      </c>
      <c r="C23" s="5">
        <v>0.497</v>
      </c>
    </row>
    <row r="24" spans="1:9" x14ac:dyDescent="0.25">
      <c r="B24" s="5">
        <v>0.55200000000000005</v>
      </c>
      <c r="C24" s="5">
        <v>0.53200000000000003</v>
      </c>
      <c r="D24">
        <f>(C27-C26)/(C27-C23)</f>
        <v>0.140625</v>
      </c>
    </row>
    <row r="25" spans="1:9" x14ac:dyDescent="0.25">
      <c r="A25">
        <v>0.1018</v>
      </c>
      <c r="B25" s="5">
        <v>0.53200000000000003</v>
      </c>
      <c r="C25" s="5">
        <v>0.53800000000000003</v>
      </c>
      <c r="D25" t="s">
        <v>0</v>
      </c>
      <c r="E25">
        <f>SUM(C23:C27)/5</f>
        <v>0.53599999999999992</v>
      </c>
      <c r="H25">
        <f>(E25)/(A25)</f>
        <v>5.2652259332023563</v>
      </c>
    </row>
    <row r="26" spans="1:9" x14ac:dyDescent="0.25">
      <c r="B26" s="5">
        <v>0.497</v>
      </c>
      <c r="C26" s="5">
        <v>0.55200000000000005</v>
      </c>
      <c r="D26">
        <f>(C24-C23)/(C27-C23)</f>
        <v>0.546875</v>
      </c>
    </row>
    <row r="27" spans="1:9" x14ac:dyDescent="0.25">
      <c r="B27" s="5">
        <v>0.53800000000000003</v>
      </c>
      <c r="C27" s="5">
        <v>0.56100000000000005</v>
      </c>
      <c r="D27" t="s">
        <v>0</v>
      </c>
    </row>
    <row r="28" spans="1:9" x14ac:dyDescent="0.25">
      <c r="B28" s="2">
        <v>0.48899999999999999</v>
      </c>
      <c r="C28" s="2">
        <v>0.46600000000000003</v>
      </c>
    </row>
    <row r="29" spans="1:9" x14ac:dyDescent="0.25">
      <c r="B29" s="2">
        <v>0.46600000000000003</v>
      </c>
      <c r="C29" s="2">
        <v>0.47199999999999998</v>
      </c>
      <c r="D29">
        <f>(C32-C31)/(C32-C28)</f>
        <v>8.0000000000000182E-2</v>
      </c>
    </row>
    <row r="30" spans="1:9" x14ac:dyDescent="0.25">
      <c r="A30">
        <v>0.1016</v>
      </c>
      <c r="B30" s="2">
        <v>0.49099999999999999</v>
      </c>
      <c r="C30" s="2">
        <v>0.48</v>
      </c>
      <c r="D30" t="s">
        <v>0</v>
      </c>
      <c r="E30">
        <f>SUM(C28:C32)/5</f>
        <v>0.47960000000000003</v>
      </c>
      <c r="H30">
        <f>(E30)/A30</f>
        <v>4.7204724409448824</v>
      </c>
    </row>
    <row r="31" spans="1:9" x14ac:dyDescent="0.25">
      <c r="B31" s="2">
        <v>0.47199999999999998</v>
      </c>
      <c r="C31" s="2">
        <v>0.48899999999999999</v>
      </c>
      <c r="D31">
        <f>(C29-C28)/(C32-C28)</f>
        <v>0.23999999999999833</v>
      </c>
    </row>
    <row r="32" spans="1:9" x14ac:dyDescent="0.25">
      <c r="B32" s="2">
        <v>0.48</v>
      </c>
      <c r="C32" s="2">
        <v>0.49099999999999999</v>
      </c>
      <c r="D32" t="s">
        <v>0</v>
      </c>
    </row>
  </sheetData>
  <sortState ref="F16:F20">
    <sortCondition ref="F12"/>
  </sortState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D1" sqref="D1:E1"/>
    </sheetView>
  </sheetViews>
  <sheetFormatPr defaultRowHeight="15" x14ac:dyDescent="0.25"/>
  <cols>
    <col min="1" max="1" width="12" customWidth="1"/>
    <col min="2" max="2" width="14.28515625" customWidth="1"/>
    <col min="3" max="3" width="19" customWidth="1"/>
    <col min="4" max="4" width="17.28515625" customWidth="1"/>
    <col min="5" max="5" width="11.42578125" customWidth="1"/>
    <col min="6" max="6" width="12.7109375" customWidth="1"/>
    <col min="7" max="7" width="11" customWidth="1"/>
    <col min="8" max="8" width="20" customWidth="1"/>
    <col min="9" max="9" width="10" customWidth="1"/>
  </cols>
  <sheetData>
    <row r="1" spans="1:19" x14ac:dyDescent="0.25">
      <c r="C1" s="6"/>
      <c r="D1" s="6" t="s">
        <v>12</v>
      </c>
      <c r="E1" s="6" t="s">
        <v>13</v>
      </c>
    </row>
    <row r="2" spans="1:19" x14ac:dyDescent="0.25">
      <c r="A2" s="6"/>
      <c r="B2" s="6" t="s">
        <v>3</v>
      </c>
      <c r="C2" s="6"/>
      <c r="D2" s="6"/>
      <c r="E2" s="6"/>
      <c r="F2" s="6"/>
      <c r="G2" s="6"/>
      <c r="H2" s="6"/>
      <c r="I2" s="6"/>
    </row>
    <row r="3" spans="1:19" x14ac:dyDescent="0.25">
      <c r="A3" s="6" t="s">
        <v>4</v>
      </c>
      <c r="B3" s="6">
        <v>3</v>
      </c>
      <c r="C3" s="6">
        <v>4</v>
      </c>
      <c r="D3" s="6">
        <v>5</v>
      </c>
      <c r="E3" s="6">
        <v>6</v>
      </c>
      <c r="F3" s="6">
        <v>7</v>
      </c>
      <c r="G3" s="6">
        <v>8</v>
      </c>
      <c r="H3" s="6">
        <v>9</v>
      </c>
      <c r="I3" s="6">
        <v>10</v>
      </c>
    </row>
    <row r="4" spans="1:19" x14ac:dyDescent="0.25">
      <c r="A4" s="6" t="s">
        <v>5</v>
      </c>
      <c r="B4" s="6">
        <v>0.94</v>
      </c>
      <c r="C4" s="6">
        <v>0.76</v>
      </c>
      <c r="D4" s="6">
        <v>0.64</v>
      </c>
      <c r="E4" s="6">
        <v>0.56000000000000005</v>
      </c>
      <c r="F4" s="6">
        <v>0.51</v>
      </c>
      <c r="G4" s="6">
        <v>0.47</v>
      </c>
      <c r="H4" s="6">
        <v>0.44</v>
      </c>
      <c r="I4" s="6">
        <v>0.41</v>
      </c>
    </row>
    <row r="5" spans="1:19" x14ac:dyDescent="0.25">
      <c r="K5" s="6"/>
      <c r="L5" s="6"/>
      <c r="M5" s="6"/>
      <c r="N5" s="6"/>
      <c r="O5" s="6"/>
      <c r="P5" s="6"/>
      <c r="Q5" s="6"/>
      <c r="R5" s="6"/>
      <c r="S5" s="6"/>
    </row>
    <row r="6" spans="1:19" x14ac:dyDescent="0.25">
      <c r="A6" s="7" t="s">
        <v>9</v>
      </c>
      <c r="B6" t="s">
        <v>7</v>
      </c>
      <c r="C6" t="s">
        <v>8</v>
      </c>
      <c r="D6" t="s">
        <v>2</v>
      </c>
      <c r="E6" t="s">
        <v>10</v>
      </c>
      <c r="F6" t="s">
        <v>8</v>
      </c>
      <c r="G6" t="s">
        <v>2</v>
      </c>
      <c r="H6" t="s">
        <v>11</v>
      </c>
      <c r="I6" t="s">
        <v>10</v>
      </c>
    </row>
    <row r="8" spans="1:19" x14ac:dyDescent="0.25">
      <c r="B8" s="1">
        <v>0.71799999999999997</v>
      </c>
      <c r="C8" s="1">
        <v>0.71799999999999997</v>
      </c>
    </row>
    <row r="9" spans="1:19" x14ac:dyDescent="0.25">
      <c r="B9" s="1">
        <v>0.73299999999999998</v>
      </c>
      <c r="C9" s="1">
        <v>0.72499999999999998</v>
      </c>
      <c r="D9">
        <f>(C12-C11)/(C12-C8)</f>
        <v>6.25E-2</v>
      </c>
    </row>
    <row r="10" spans="1:19" x14ac:dyDescent="0.25">
      <c r="A10">
        <v>0.1008</v>
      </c>
      <c r="B10" s="1">
        <v>0.72499999999999998</v>
      </c>
      <c r="C10" s="1">
        <v>0.73299999999999998</v>
      </c>
      <c r="D10" t="s">
        <v>0</v>
      </c>
      <c r="E10">
        <f>(SUM(C8:C12)/5)</f>
        <v>0.72860000000000003</v>
      </c>
      <c r="H10">
        <f>(E10)/A10</f>
        <v>7.2281746031746037</v>
      </c>
    </row>
    <row r="11" spans="1:19" x14ac:dyDescent="0.25">
      <c r="B11" s="1">
        <v>0.73299999999999998</v>
      </c>
      <c r="C11" s="1">
        <v>0.73299999999999998</v>
      </c>
      <c r="D11">
        <f>(C9-C8)/(C12-C8)</f>
        <v>0.4375</v>
      </c>
    </row>
    <row r="12" spans="1:19" x14ac:dyDescent="0.25">
      <c r="B12" s="1">
        <v>0.73399999999999999</v>
      </c>
      <c r="C12" s="1">
        <v>0.73399999999999999</v>
      </c>
      <c r="D12" t="s">
        <v>0</v>
      </c>
    </row>
    <row r="13" spans="1:19" x14ac:dyDescent="0.25">
      <c r="B13" s="3">
        <v>0.80900000000000005</v>
      </c>
      <c r="C13" s="3">
        <v>0.80700000000000005</v>
      </c>
    </row>
    <row r="14" spans="1:19" x14ac:dyDescent="0.25">
      <c r="B14" s="3">
        <v>0.82099999999999995</v>
      </c>
      <c r="C14" s="3">
        <v>0.80900000000000005</v>
      </c>
      <c r="D14">
        <f>(C17-C16)/(C17-C13)</f>
        <v>0.30000000000000165</v>
      </c>
    </row>
    <row r="15" spans="1:19" x14ac:dyDescent="0.25">
      <c r="B15" s="3">
        <v>0.81599999999999995</v>
      </c>
      <c r="C15" s="3">
        <v>0.81599999999999995</v>
      </c>
      <c r="D15" t="s">
        <v>0</v>
      </c>
    </row>
    <row r="16" spans="1:19" x14ac:dyDescent="0.25">
      <c r="A16">
        <v>0.1009</v>
      </c>
      <c r="B16" s="3">
        <v>0.82699999999999996</v>
      </c>
      <c r="C16" s="3">
        <v>0.82099999999999995</v>
      </c>
      <c r="D16">
        <f>(C14-C13)/(C17-C13)</f>
        <v>0.10000000000000056</v>
      </c>
      <c r="E16">
        <f>(SUM(C13:C17)/5)</f>
        <v>0.81600000000000006</v>
      </c>
      <c r="F16">
        <v>0.70299999999999996</v>
      </c>
      <c r="H16" s="10">
        <f>(E16)/(A16)</f>
        <v>8.087215064420219</v>
      </c>
    </row>
    <row r="17" spans="1:9" x14ac:dyDescent="0.25">
      <c r="B17" s="3">
        <v>0.80700000000000005</v>
      </c>
      <c r="C17" s="3">
        <v>0.82699999999999996</v>
      </c>
      <c r="D17" t="s">
        <v>0</v>
      </c>
      <c r="F17">
        <v>0.70760000000000001</v>
      </c>
      <c r="G17">
        <f>(F19-F18)/(F19-F16)</f>
        <v>0.34375000000000028</v>
      </c>
    </row>
    <row r="18" spans="1:9" x14ac:dyDescent="0.25">
      <c r="B18" s="4">
        <v>0.70599999999999996</v>
      </c>
      <c r="C18" s="4">
        <v>0.70499999999999996</v>
      </c>
      <c r="F18">
        <v>0.7198</v>
      </c>
      <c r="G18" t="s">
        <v>0</v>
      </c>
    </row>
    <row r="19" spans="1:9" x14ac:dyDescent="0.25">
      <c r="B19" s="4">
        <v>0.71199999999999997</v>
      </c>
      <c r="C19" s="4">
        <v>0.70599999999999996</v>
      </c>
      <c r="D19">
        <f>(C22-C21)/(C22-C18)</f>
        <v>0.42857142857142855</v>
      </c>
      <c r="F19">
        <v>0.72860000000000003</v>
      </c>
      <c r="G19">
        <f>(F17-F16)/(F20-F16)</f>
        <v>4.0707964601770341E-2</v>
      </c>
      <c r="I19">
        <f>(H10+H20+H25+H30)/4</f>
        <v>7.0858740119023063</v>
      </c>
    </row>
    <row r="20" spans="1:9" x14ac:dyDescent="0.25">
      <c r="A20">
        <v>0.1017</v>
      </c>
      <c r="B20" s="4">
        <v>0.70499999999999996</v>
      </c>
      <c r="C20" s="4">
        <v>0.70599999999999996</v>
      </c>
      <c r="D20" t="s">
        <v>0</v>
      </c>
      <c r="E20">
        <f>(SUM(C18:C22)/5)</f>
        <v>0.70760000000000001</v>
      </c>
      <c r="F20" s="10">
        <v>0.81599999999999995</v>
      </c>
      <c r="G20" t="s">
        <v>0</v>
      </c>
      <c r="H20">
        <f>(E20/A20)</f>
        <v>6.9577187807276308</v>
      </c>
    </row>
    <row r="21" spans="1:9" x14ac:dyDescent="0.25">
      <c r="B21" s="4">
        <v>0.70899999999999996</v>
      </c>
      <c r="C21" s="4">
        <v>0.70899999999999996</v>
      </c>
      <c r="D21">
        <f>(C19-C18)/(C22-C18)</f>
        <v>0.14285714285714285</v>
      </c>
    </row>
    <row r="22" spans="1:9" x14ac:dyDescent="0.25">
      <c r="B22" s="4">
        <v>0.70599999999999996</v>
      </c>
      <c r="C22" s="4">
        <v>0.71199999999999997</v>
      </c>
      <c r="D22" t="s">
        <v>0</v>
      </c>
    </row>
    <row r="23" spans="1:9" x14ac:dyDescent="0.25">
      <c r="B23" s="5">
        <v>0.73199999999999998</v>
      </c>
      <c r="C23" s="5">
        <v>0.70399999999999996</v>
      </c>
    </row>
    <row r="24" spans="1:9" x14ac:dyDescent="0.25">
      <c r="B24" s="5">
        <v>0.70399999999999996</v>
      </c>
      <c r="C24" s="5">
        <v>0.71199999999999997</v>
      </c>
      <c r="D24">
        <f>(C27-C26)/(C27-C23)</f>
        <v>0.17857142857142858</v>
      </c>
    </row>
    <row r="25" spans="1:9" x14ac:dyDescent="0.25">
      <c r="A25">
        <v>0.1003</v>
      </c>
      <c r="B25" s="5">
        <v>0.71199999999999997</v>
      </c>
      <c r="C25" s="5">
        <v>0.72399999999999998</v>
      </c>
      <c r="D25" t="s">
        <v>0</v>
      </c>
      <c r="E25">
        <f>SUM(C23:C27)/5</f>
        <v>0.71979999999999988</v>
      </c>
      <c r="H25">
        <f>(E25)/(A25)</f>
        <v>7.1764705882352926</v>
      </c>
    </row>
    <row r="26" spans="1:9" x14ac:dyDescent="0.25">
      <c r="B26" s="5">
        <v>0.72699999999999998</v>
      </c>
      <c r="C26" s="5">
        <v>0.72699999999999998</v>
      </c>
      <c r="D26">
        <f>(C24-C23)/(C27-C23)</f>
        <v>0.2857142857142857</v>
      </c>
    </row>
    <row r="27" spans="1:9" x14ac:dyDescent="0.25">
      <c r="B27" s="5">
        <v>0.72399999999999998</v>
      </c>
      <c r="C27" s="5">
        <v>0.73199999999999998</v>
      </c>
      <c r="D27" t="s">
        <v>0</v>
      </c>
    </row>
    <row r="28" spans="1:9" x14ac:dyDescent="0.25">
      <c r="B28" s="2">
        <v>0.70199999999999996</v>
      </c>
      <c r="C28" s="2">
        <v>0.70099999999999996</v>
      </c>
    </row>
    <row r="29" spans="1:9" x14ac:dyDescent="0.25">
      <c r="B29" s="2">
        <v>0.70599999999999996</v>
      </c>
      <c r="C29" s="2">
        <v>0.70199999999999996</v>
      </c>
      <c r="D29">
        <f>(C31-C30)/(C31-C28)</f>
        <v>0.6</v>
      </c>
    </row>
    <row r="30" spans="1:9" x14ac:dyDescent="0.25">
      <c r="A30">
        <v>0.1007</v>
      </c>
      <c r="B30" s="2">
        <v>0.70099999999999996</v>
      </c>
      <c r="C30" s="2">
        <v>0.70299999999999996</v>
      </c>
      <c r="D30" t="s">
        <v>0</v>
      </c>
      <c r="E30">
        <f>SUM(C28:C31)/4</f>
        <v>0.70299999999999996</v>
      </c>
      <c r="H30">
        <f>(E30)/A30</f>
        <v>6.9811320754716979</v>
      </c>
    </row>
    <row r="31" spans="1:9" x14ac:dyDescent="0.25">
      <c r="B31" s="2">
        <v>0.71799999999999997</v>
      </c>
      <c r="C31" s="2">
        <v>0.70599999999999996</v>
      </c>
      <c r="D31">
        <f>(C29-C28)/(C31-C28)</f>
        <v>0.2</v>
      </c>
    </row>
    <row r="32" spans="1:9" x14ac:dyDescent="0.25">
      <c r="B32" s="2">
        <v>0.70299999999999996</v>
      </c>
      <c r="C32" s="8">
        <v>0.71799999999999997</v>
      </c>
      <c r="D32" t="s">
        <v>0</v>
      </c>
    </row>
  </sheetData>
  <sortState ref="C18:C22">
    <sortCondition ref="C14"/>
  </sortState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A2" sqref="A2:I4"/>
    </sheetView>
  </sheetViews>
  <sheetFormatPr defaultRowHeight="15" x14ac:dyDescent="0.25"/>
  <cols>
    <col min="1" max="1" width="11.85546875" customWidth="1"/>
    <col min="2" max="2" width="14.28515625" customWidth="1"/>
    <col min="3" max="3" width="19" customWidth="1"/>
    <col min="4" max="4" width="14.28515625" customWidth="1"/>
    <col min="5" max="5" width="11.42578125" customWidth="1"/>
    <col min="6" max="6" width="12.85546875" customWidth="1"/>
    <col min="7" max="7" width="11" customWidth="1"/>
    <col min="8" max="8" width="15.42578125" customWidth="1"/>
    <col min="9" max="9" width="10" customWidth="1"/>
  </cols>
  <sheetData>
    <row r="1" spans="1:19" x14ac:dyDescent="0.25">
      <c r="C1" s="6" t="s">
        <v>12</v>
      </c>
      <c r="D1" s="6" t="s">
        <v>14</v>
      </c>
    </row>
    <row r="2" spans="1:19" x14ac:dyDescent="0.25">
      <c r="A2" s="6"/>
      <c r="B2" s="6" t="s">
        <v>3</v>
      </c>
      <c r="C2" s="6"/>
      <c r="D2" s="6"/>
      <c r="E2" s="6"/>
      <c r="F2" s="6"/>
      <c r="G2" s="6"/>
      <c r="H2" s="6"/>
      <c r="I2" s="6"/>
    </row>
    <row r="3" spans="1:19" x14ac:dyDescent="0.25">
      <c r="A3" s="6" t="s">
        <v>4</v>
      </c>
      <c r="B3" s="6">
        <v>3</v>
      </c>
      <c r="C3" s="6">
        <v>4</v>
      </c>
      <c r="D3" s="6">
        <v>5</v>
      </c>
      <c r="E3" s="6">
        <v>6</v>
      </c>
      <c r="F3" s="6">
        <v>7</v>
      </c>
      <c r="G3" s="6">
        <v>8</v>
      </c>
      <c r="H3" s="6">
        <v>9</v>
      </c>
      <c r="I3" s="6">
        <v>10</v>
      </c>
    </row>
    <row r="4" spans="1:19" x14ac:dyDescent="0.25">
      <c r="A4" s="6" t="s">
        <v>5</v>
      </c>
      <c r="B4" s="6">
        <v>0.94</v>
      </c>
      <c r="C4" s="6">
        <v>0.76</v>
      </c>
      <c r="D4" s="6">
        <v>0.64</v>
      </c>
      <c r="E4" s="6">
        <v>0.56000000000000005</v>
      </c>
      <c r="F4" s="6">
        <v>0.51</v>
      </c>
      <c r="G4" s="6">
        <v>0.47</v>
      </c>
      <c r="H4" s="6">
        <v>0.44</v>
      </c>
      <c r="I4" s="6">
        <v>0.41</v>
      </c>
    </row>
    <row r="5" spans="1:19" x14ac:dyDescent="0.25">
      <c r="K5" s="6"/>
      <c r="L5" s="6"/>
      <c r="M5" s="6"/>
      <c r="N5" s="6"/>
      <c r="O5" s="6"/>
      <c r="P5" s="6"/>
      <c r="Q5" s="6"/>
      <c r="R5" s="6"/>
      <c r="S5" s="6"/>
    </row>
    <row r="6" spans="1:19" x14ac:dyDescent="0.25">
      <c r="A6" s="7" t="s">
        <v>9</v>
      </c>
      <c r="B6" t="s">
        <v>7</v>
      </c>
      <c r="C6" t="s">
        <v>8</v>
      </c>
      <c r="D6" t="s">
        <v>2</v>
      </c>
      <c r="E6" t="s">
        <v>10</v>
      </c>
      <c r="F6" t="s">
        <v>8</v>
      </c>
      <c r="G6" t="s">
        <v>2</v>
      </c>
      <c r="H6" t="s">
        <v>11</v>
      </c>
      <c r="I6" t="s">
        <v>10</v>
      </c>
    </row>
    <row r="8" spans="1:19" x14ac:dyDescent="0.25">
      <c r="B8" s="1">
        <v>1.2070000000000001</v>
      </c>
      <c r="C8" s="1">
        <v>1.2010000000000001</v>
      </c>
    </row>
    <row r="9" spans="1:19" x14ac:dyDescent="0.25">
      <c r="B9" s="1">
        <v>1.2330000000000001</v>
      </c>
      <c r="C9" s="1">
        <v>1.2070000000000001</v>
      </c>
      <c r="D9">
        <f>(C12-C11)/(C12-C8)</f>
        <v>0.28125000000000344</v>
      </c>
    </row>
    <row r="10" spans="1:19" x14ac:dyDescent="0.25">
      <c r="A10">
        <v>0.10050000000000001</v>
      </c>
      <c r="B10" s="1">
        <v>1.2010000000000001</v>
      </c>
      <c r="C10" s="1">
        <v>1.2210000000000001</v>
      </c>
      <c r="D10" t="s">
        <v>0</v>
      </c>
      <c r="E10">
        <f>(SUM(C8:C12)/5)</f>
        <v>1.2172000000000001</v>
      </c>
      <c r="H10">
        <f>(E10)/A10</f>
        <v>12.111442786069652</v>
      </c>
    </row>
    <row r="11" spans="1:19" x14ac:dyDescent="0.25">
      <c r="B11" s="1">
        <v>1.224</v>
      </c>
      <c r="C11" s="1">
        <v>1.224</v>
      </c>
      <c r="D11">
        <f>(C9-C8)/(C12-C8)</f>
        <v>0.1875</v>
      </c>
    </row>
    <row r="12" spans="1:19" x14ac:dyDescent="0.25">
      <c r="B12" s="1">
        <v>1.2210000000000001</v>
      </c>
      <c r="C12" s="1">
        <v>1.2330000000000001</v>
      </c>
      <c r="D12" t="s">
        <v>0</v>
      </c>
    </row>
    <row r="13" spans="1:19" x14ac:dyDescent="0.25">
      <c r="B13" s="3">
        <v>1.2090000000000001</v>
      </c>
      <c r="C13" s="3">
        <v>1.2090000000000001</v>
      </c>
    </row>
    <row r="14" spans="1:19" x14ac:dyDescent="0.25">
      <c r="B14" s="3">
        <v>1.212</v>
      </c>
      <c r="C14" s="3">
        <v>1.2090000000000001</v>
      </c>
      <c r="D14">
        <f>(C16-C15)/(C16-C13)</f>
        <v>0.4000000000000089</v>
      </c>
    </row>
    <row r="15" spans="1:19" x14ac:dyDescent="0.25">
      <c r="B15" s="3">
        <v>1.2090000000000001</v>
      </c>
      <c r="C15" s="3">
        <v>1.212</v>
      </c>
      <c r="D15" t="s">
        <v>0</v>
      </c>
    </row>
    <row r="16" spans="1:19" x14ac:dyDescent="0.25">
      <c r="A16">
        <v>0.1004</v>
      </c>
      <c r="B16" s="3">
        <v>1.2250000000000001</v>
      </c>
      <c r="C16" s="3">
        <v>1.214</v>
      </c>
      <c r="D16">
        <f>(C14-C13)/(C17-C13)</f>
        <v>0</v>
      </c>
      <c r="E16">
        <f>(SUM(C13:C16)/4)</f>
        <v>1.2109999999999999</v>
      </c>
      <c r="F16">
        <v>1.2110000000000001</v>
      </c>
      <c r="H16">
        <f>(E16)/(A16)</f>
        <v>12.061752988047807</v>
      </c>
    </row>
    <row r="17" spans="1:9" x14ac:dyDescent="0.25">
      <c r="B17" s="3">
        <v>1.214</v>
      </c>
      <c r="C17" s="9">
        <v>1.2250000000000001</v>
      </c>
      <c r="D17" t="s">
        <v>0</v>
      </c>
      <c r="F17">
        <v>1.2172000000000001</v>
      </c>
      <c r="G17">
        <f>(F19-F18)/(F19-F16)</f>
        <v>0.30368098159509299</v>
      </c>
    </row>
    <row r="18" spans="1:9" x14ac:dyDescent="0.25">
      <c r="B18" s="4">
        <v>1.2849999999999999</v>
      </c>
      <c r="C18" s="4">
        <v>1.2589999999999999</v>
      </c>
      <c r="F18">
        <v>1.2564</v>
      </c>
      <c r="G18" t="s">
        <v>0</v>
      </c>
    </row>
    <row r="19" spans="1:9" x14ac:dyDescent="0.25">
      <c r="B19" s="4">
        <v>1.2889999999999999</v>
      </c>
      <c r="C19" s="4">
        <v>1.2669999999999999</v>
      </c>
      <c r="D19">
        <f>(C22-C21)/(C22-C18)</f>
        <v>0.13333333333333333</v>
      </c>
      <c r="F19">
        <v>1.2762</v>
      </c>
      <c r="G19">
        <f>(F17-F16)/(F20-F16)</f>
        <v>1.8507462686567118E-2</v>
      </c>
      <c r="I19">
        <f>(H10+H16+H20+H30)/4</f>
        <v>12.284245865823012</v>
      </c>
    </row>
    <row r="20" spans="1:9" x14ac:dyDescent="0.25">
      <c r="A20">
        <v>0.1016</v>
      </c>
      <c r="B20" s="4">
        <v>1.2589999999999999</v>
      </c>
      <c r="C20" s="4">
        <v>1.2809999999999999</v>
      </c>
      <c r="D20" t="s">
        <v>0</v>
      </c>
      <c r="E20">
        <f>(SUM(C18:C22)/5)</f>
        <v>1.2761999999999998</v>
      </c>
      <c r="F20" s="10">
        <v>1.546</v>
      </c>
      <c r="G20" t="s">
        <v>0</v>
      </c>
      <c r="H20">
        <f>(E20/A20)</f>
        <v>12.561023622047243</v>
      </c>
    </row>
    <row r="21" spans="1:9" x14ac:dyDescent="0.25">
      <c r="B21" s="4">
        <v>1.2809999999999999</v>
      </c>
      <c r="C21" s="4">
        <v>1.2849999999999999</v>
      </c>
      <c r="D21">
        <f>(C19-C18)/(C22-C18)</f>
        <v>0.26666666666666666</v>
      </c>
    </row>
    <row r="22" spans="1:9" x14ac:dyDescent="0.25">
      <c r="B22" s="4">
        <v>1.2669999999999999</v>
      </c>
      <c r="C22" s="4">
        <v>1.2889999999999999</v>
      </c>
      <c r="D22" t="s">
        <v>0</v>
      </c>
    </row>
    <row r="23" spans="1:9" x14ac:dyDescent="0.25">
      <c r="B23" s="5">
        <v>1.526</v>
      </c>
      <c r="C23" s="5">
        <v>1.526</v>
      </c>
    </row>
    <row r="24" spans="1:9" x14ac:dyDescent="0.25">
      <c r="B24" s="5">
        <v>1.5580000000000001</v>
      </c>
      <c r="C24" s="5">
        <v>1.5429999999999999</v>
      </c>
      <c r="D24">
        <f>(C27-C26)/(C27-C23)</f>
        <v>3.1250000000003469E-2</v>
      </c>
    </row>
    <row r="25" spans="1:9" x14ac:dyDescent="0.25">
      <c r="A25">
        <v>0.1016</v>
      </c>
      <c r="B25" s="5">
        <v>1.546</v>
      </c>
      <c r="C25" s="5">
        <v>1.546</v>
      </c>
      <c r="D25" t="s">
        <v>0</v>
      </c>
      <c r="E25">
        <f>SUM(C23:C27)/5</f>
        <v>1.546</v>
      </c>
      <c r="H25" s="10">
        <f>(E25)/(A25)</f>
        <v>15.216535433070867</v>
      </c>
    </row>
    <row r="26" spans="1:9" x14ac:dyDescent="0.25">
      <c r="B26" s="5">
        <v>1.5429999999999999</v>
      </c>
      <c r="C26" s="5">
        <v>1.5569999999999999</v>
      </c>
      <c r="D26">
        <f>(C24-C23)/(C27-C23)</f>
        <v>0.53124999999999656</v>
      </c>
    </row>
    <row r="27" spans="1:9" x14ac:dyDescent="0.25">
      <c r="B27" s="5">
        <v>1.5569999999999999</v>
      </c>
      <c r="C27" s="5">
        <v>1.5580000000000001</v>
      </c>
      <c r="D27" t="s">
        <v>0</v>
      </c>
    </row>
    <row r="28" spans="1:9" x14ac:dyDescent="0.25">
      <c r="B28" s="2">
        <v>1.2629999999999999</v>
      </c>
      <c r="C28" s="2">
        <v>1.2390000000000001</v>
      </c>
    </row>
    <row r="29" spans="1:9" x14ac:dyDescent="0.25">
      <c r="B29" s="2">
        <v>1.2430000000000001</v>
      </c>
      <c r="C29" s="2">
        <v>1.2430000000000001</v>
      </c>
      <c r="D29">
        <f>(C32-C31)/(C32-C28)</f>
        <v>0.35135135135135542</v>
      </c>
    </row>
    <row r="30" spans="1:9" x14ac:dyDescent="0.25">
      <c r="A30">
        <v>0.1013</v>
      </c>
      <c r="B30" s="2">
        <v>1.2390000000000001</v>
      </c>
      <c r="C30" s="2">
        <v>1.2609999999999999</v>
      </c>
      <c r="D30" t="s">
        <v>0</v>
      </c>
      <c r="E30">
        <f>SUM(C28:C32)/5</f>
        <v>1.2564</v>
      </c>
      <c r="H30">
        <f>(E30)/A30</f>
        <v>12.402764067127343</v>
      </c>
    </row>
    <row r="31" spans="1:9" x14ac:dyDescent="0.25">
      <c r="B31" s="2">
        <v>1.276</v>
      </c>
      <c r="C31" s="2">
        <v>1.2629999999999999</v>
      </c>
      <c r="D31">
        <f>(C29-C28)/(C32-C28)</f>
        <v>0.10810810810810843</v>
      </c>
    </row>
    <row r="32" spans="1:9" x14ac:dyDescent="0.25">
      <c r="B32" s="2">
        <v>1.2609999999999999</v>
      </c>
      <c r="C32" s="2">
        <v>1.276</v>
      </c>
      <c r="D32" t="s">
        <v>0</v>
      </c>
    </row>
  </sheetData>
  <sortState ref="C28:C32">
    <sortCondition ref="C24"/>
  </sortState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A2" sqref="A2:I4"/>
    </sheetView>
  </sheetViews>
  <sheetFormatPr defaultRowHeight="15" x14ac:dyDescent="0.25"/>
  <cols>
    <col min="1" max="1" width="13.5703125" customWidth="1"/>
    <col min="2" max="2" width="14.28515625" customWidth="1"/>
    <col min="3" max="3" width="14" customWidth="1"/>
    <col min="4" max="4" width="14.28515625" customWidth="1"/>
    <col min="5" max="5" width="11.42578125" customWidth="1"/>
    <col min="6" max="6" width="13.140625" customWidth="1"/>
    <col min="7" max="7" width="11" customWidth="1"/>
    <col min="8" max="8" width="16.140625" customWidth="1"/>
    <col min="9" max="9" width="10" customWidth="1"/>
  </cols>
  <sheetData>
    <row r="1" spans="1:19" x14ac:dyDescent="0.25">
      <c r="C1" s="6" t="s">
        <v>12</v>
      </c>
      <c r="D1" s="6" t="s">
        <v>15</v>
      </c>
    </row>
    <row r="2" spans="1:19" x14ac:dyDescent="0.25">
      <c r="A2" s="6"/>
      <c r="B2" s="6" t="s">
        <v>3</v>
      </c>
      <c r="C2" s="6"/>
      <c r="D2" s="6"/>
      <c r="E2" s="6"/>
      <c r="F2" s="6"/>
      <c r="G2" s="6"/>
      <c r="H2" s="6"/>
      <c r="I2" s="6"/>
    </row>
    <row r="3" spans="1:19" x14ac:dyDescent="0.25">
      <c r="A3" s="6" t="s">
        <v>4</v>
      </c>
      <c r="B3" s="6">
        <v>3</v>
      </c>
      <c r="C3" s="6">
        <v>4</v>
      </c>
      <c r="D3" s="6">
        <v>5</v>
      </c>
      <c r="E3" s="6">
        <v>6</v>
      </c>
      <c r="F3" s="6">
        <v>7</v>
      </c>
      <c r="G3" s="6">
        <v>8</v>
      </c>
      <c r="H3" s="6">
        <v>9</v>
      </c>
      <c r="I3" s="6">
        <v>10</v>
      </c>
    </row>
    <row r="4" spans="1:19" x14ac:dyDescent="0.25">
      <c r="A4" s="6" t="s">
        <v>5</v>
      </c>
      <c r="B4" s="6">
        <v>0.94</v>
      </c>
      <c r="C4" s="6">
        <v>0.76</v>
      </c>
      <c r="D4" s="6">
        <v>0.64</v>
      </c>
      <c r="E4" s="6">
        <v>0.56000000000000005</v>
      </c>
      <c r="F4" s="6">
        <v>0.51</v>
      </c>
      <c r="G4" s="6">
        <v>0.47</v>
      </c>
      <c r="H4" s="6">
        <v>0.44</v>
      </c>
      <c r="I4" s="6">
        <v>0.41</v>
      </c>
    </row>
    <row r="5" spans="1:19" x14ac:dyDescent="0.25">
      <c r="K5" s="6"/>
      <c r="L5" s="6"/>
      <c r="M5" s="6"/>
      <c r="N5" s="6"/>
      <c r="O5" s="6"/>
      <c r="P5" s="6"/>
      <c r="Q5" s="6"/>
      <c r="R5" s="6"/>
      <c r="S5" s="6"/>
    </row>
    <row r="6" spans="1:19" x14ac:dyDescent="0.25">
      <c r="A6" s="7" t="s">
        <v>9</v>
      </c>
      <c r="B6" t="s">
        <v>7</v>
      </c>
      <c r="C6" t="s">
        <v>8</v>
      </c>
      <c r="D6" t="s">
        <v>2</v>
      </c>
      <c r="E6" t="s">
        <v>10</v>
      </c>
      <c r="F6" t="s">
        <v>8</v>
      </c>
      <c r="G6" t="s">
        <v>2</v>
      </c>
      <c r="H6" t="s">
        <v>11</v>
      </c>
      <c r="I6" t="s">
        <v>10</v>
      </c>
    </row>
    <row r="8" spans="1:19" x14ac:dyDescent="0.25">
      <c r="B8" s="1">
        <v>1.7869999999999999</v>
      </c>
      <c r="C8" s="1">
        <v>1.7709999999999999</v>
      </c>
    </row>
    <row r="9" spans="1:19" x14ac:dyDescent="0.25">
      <c r="B9" s="1">
        <v>1.7709999999999999</v>
      </c>
      <c r="C9" s="1">
        <v>1.7869999999999999</v>
      </c>
      <c r="D9">
        <f>(C12-C11)/(C12-C8)</f>
        <v>0.33333333333333526</v>
      </c>
    </row>
    <row r="10" spans="1:19" x14ac:dyDescent="0.25">
      <c r="A10">
        <v>0.1009</v>
      </c>
      <c r="B10" s="1">
        <v>1.794</v>
      </c>
      <c r="C10" s="1">
        <v>1.794</v>
      </c>
      <c r="D10" t="s">
        <v>0</v>
      </c>
      <c r="E10">
        <f>(SUM(C8:C12)/5)</f>
        <v>1.7917999999999998</v>
      </c>
      <c r="H10">
        <f>(E10)/A10</f>
        <v>17.758176412289394</v>
      </c>
    </row>
    <row r="11" spans="1:19" x14ac:dyDescent="0.25">
      <c r="B11" s="1">
        <v>1.81</v>
      </c>
      <c r="C11" s="1">
        <v>1.7969999999999999</v>
      </c>
      <c r="D11">
        <f>(C9-C8)/(C12-C8)</f>
        <v>0.41025641025640908</v>
      </c>
    </row>
    <row r="12" spans="1:19" x14ac:dyDescent="0.25">
      <c r="B12" s="1">
        <v>1.7969999999999999</v>
      </c>
      <c r="C12" s="1">
        <v>1.81</v>
      </c>
      <c r="D12" t="s">
        <v>0</v>
      </c>
    </row>
    <row r="13" spans="1:19" x14ac:dyDescent="0.25">
      <c r="B13" s="3">
        <v>1.9650000000000001</v>
      </c>
      <c r="C13" s="3">
        <v>1.9219999999999999</v>
      </c>
    </row>
    <row r="14" spans="1:19" x14ac:dyDescent="0.25">
      <c r="B14" s="3">
        <v>1.9219999999999999</v>
      </c>
      <c r="C14" s="3">
        <v>1.9650000000000001</v>
      </c>
      <c r="D14">
        <f>(C17-C16)/(C17-C13)</f>
        <v>4.0000000000001423E-2</v>
      </c>
    </row>
    <row r="15" spans="1:19" x14ac:dyDescent="0.25">
      <c r="B15" s="3">
        <v>1.9850000000000001</v>
      </c>
      <c r="C15" s="3">
        <v>1.9850000000000001</v>
      </c>
      <c r="D15" t="s">
        <v>0</v>
      </c>
    </row>
    <row r="16" spans="1:19" x14ac:dyDescent="0.25">
      <c r="A16">
        <v>0.1</v>
      </c>
      <c r="B16" s="3">
        <v>1.994</v>
      </c>
      <c r="C16" s="3">
        <v>1.994</v>
      </c>
      <c r="D16">
        <f>(C14-C13)/(C17-C13)</f>
        <v>0.57333333333333392</v>
      </c>
      <c r="E16">
        <f>(SUM(C13:C17)/5)</f>
        <v>1.9725999999999999</v>
      </c>
      <c r="F16">
        <v>1.7450000000000001</v>
      </c>
      <c r="H16">
        <f>(E16)/(A16)</f>
        <v>19.725999999999999</v>
      </c>
    </row>
    <row r="17" spans="1:9" x14ac:dyDescent="0.25">
      <c r="B17" s="3">
        <v>1.9970000000000001</v>
      </c>
      <c r="C17" s="3">
        <v>1.9970000000000001</v>
      </c>
      <c r="D17" t="s">
        <v>0</v>
      </c>
      <c r="F17">
        <v>1.7518</v>
      </c>
      <c r="G17">
        <f>(F20-F19)/(F20-F16)</f>
        <v>0.18101933216168689</v>
      </c>
    </row>
    <row r="18" spans="1:9" x14ac:dyDescent="0.25">
      <c r="B18" s="4">
        <v>1.76</v>
      </c>
      <c r="C18" s="4">
        <v>1.716</v>
      </c>
      <c r="F18">
        <v>1.7918000000000001</v>
      </c>
      <c r="G18" t="s">
        <v>0</v>
      </c>
    </row>
    <row r="19" spans="1:9" x14ac:dyDescent="0.25">
      <c r="B19" s="4">
        <v>1.7589999999999999</v>
      </c>
      <c r="C19" s="4">
        <v>1.748</v>
      </c>
      <c r="D19">
        <f>(C22-C21)/(C22-C18)</f>
        <v>0.26666666666666666</v>
      </c>
      <c r="F19">
        <v>1.9314</v>
      </c>
      <c r="G19">
        <f>(F17-F16)/(F20-F16)</f>
        <v>2.9876977152899487E-2</v>
      </c>
      <c r="I19">
        <f>(H10+H16+H20+H25+H30)/5</f>
        <v>18.210515623429586</v>
      </c>
    </row>
    <row r="20" spans="1:9" x14ac:dyDescent="0.25">
      <c r="A20">
        <v>0.1013</v>
      </c>
      <c r="B20" s="4">
        <v>1.748</v>
      </c>
      <c r="C20" s="4">
        <v>1.7589999999999999</v>
      </c>
      <c r="D20" t="s">
        <v>0</v>
      </c>
      <c r="E20">
        <f>(SUM(C18:C22)/5)</f>
        <v>1.7518</v>
      </c>
      <c r="F20">
        <v>1.9725999999999999</v>
      </c>
      <c r="G20" t="s">
        <v>0</v>
      </c>
      <c r="H20">
        <f>(E20/A20)</f>
        <v>17.293188548864759</v>
      </c>
    </row>
    <row r="21" spans="1:9" x14ac:dyDescent="0.25">
      <c r="B21" s="4">
        <v>1.716</v>
      </c>
      <c r="C21" s="4">
        <v>1.76</v>
      </c>
      <c r="D21">
        <f>(C19-C18)/(C22-C18)</f>
        <v>0.53333333333333333</v>
      </c>
    </row>
    <row r="22" spans="1:9" x14ac:dyDescent="0.25">
      <c r="B22" s="4">
        <v>1.776</v>
      </c>
      <c r="C22" s="4">
        <v>1.776</v>
      </c>
      <c r="D22" t="s">
        <v>0</v>
      </c>
    </row>
    <row r="23" spans="1:9" x14ac:dyDescent="0.25">
      <c r="B23" s="5">
        <v>1.9710000000000001</v>
      </c>
      <c r="C23" s="5">
        <v>1.901</v>
      </c>
    </row>
    <row r="24" spans="1:9" x14ac:dyDescent="0.25">
      <c r="B24" s="5">
        <v>1.901</v>
      </c>
      <c r="C24" s="5">
        <v>1.9119999999999999</v>
      </c>
      <c r="D24">
        <f>(C27-C26)/(C27-C23)</f>
        <v>0.14285714285714285</v>
      </c>
    </row>
    <row r="25" spans="1:9" x14ac:dyDescent="0.25">
      <c r="A25">
        <v>0.1013</v>
      </c>
      <c r="B25" s="5">
        <v>1.9119999999999999</v>
      </c>
      <c r="C25" s="5">
        <v>1.9119999999999999</v>
      </c>
      <c r="D25" t="s">
        <v>0</v>
      </c>
      <c r="E25">
        <f>SUM(C23:C27)/5</f>
        <v>1.9314</v>
      </c>
      <c r="H25">
        <f>(E25)/(A25)</f>
        <v>19.066140177690031</v>
      </c>
    </row>
    <row r="26" spans="1:9" x14ac:dyDescent="0.25">
      <c r="B26" s="5">
        <v>1.9119999999999999</v>
      </c>
      <c r="C26" s="5">
        <v>1.9610000000000001</v>
      </c>
      <c r="D26">
        <f>(C24-C23)/(C27-C23)</f>
        <v>0.15714285714285556</v>
      </c>
    </row>
    <row r="27" spans="1:9" x14ac:dyDescent="0.25">
      <c r="B27" s="5">
        <v>1.9610000000000001</v>
      </c>
      <c r="C27" s="5">
        <v>1.9710000000000001</v>
      </c>
      <c r="D27" t="s">
        <v>0</v>
      </c>
    </row>
    <row r="28" spans="1:9" x14ac:dyDescent="0.25">
      <c r="B28" s="2">
        <v>1.788</v>
      </c>
      <c r="C28" s="2">
        <v>1.708</v>
      </c>
    </row>
    <row r="29" spans="1:9" x14ac:dyDescent="0.25">
      <c r="B29" s="2">
        <v>1.7130000000000001</v>
      </c>
      <c r="C29" s="2">
        <v>1.7130000000000001</v>
      </c>
      <c r="D29">
        <f>(C32-C31)/(C32-C28)</f>
        <v>0.05</v>
      </c>
    </row>
    <row r="30" spans="1:9" x14ac:dyDescent="0.25">
      <c r="A30">
        <v>0.1014</v>
      </c>
      <c r="B30" s="2">
        <v>1.784</v>
      </c>
      <c r="C30" s="2">
        <v>1.732</v>
      </c>
      <c r="D30" t="s">
        <v>0</v>
      </c>
      <c r="E30">
        <f>SUM(C28:C32)/5</f>
        <v>1.7449999999999999</v>
      </c>
      <c r="H30">
        <f>(E30)/A30</f>
        <v>17.209072978303745</v>
      </c>
    </row>
    <row r="31" spans="1:9" x14ac:dyDescent="0.25">
      <c r="B31" s="2">
        <v>1.732</v>
      </c>
      <c r="C31" s="2">
        <v>1.784</v>
      </c>
      <c r="D31">
        <f>(C29-C28)/(C32-C28)</f>
        <v>6.2500000000001388E-2</v>
      </c>
    </row>
    <row r="32" spans="1:9" x14ac:dyDescent="0.25">
      <c r="B32" s="2">
        <v>1.708</v>
      </c>
      <c r="C32" s="2">
        <v>1.788</v>
      </c>
      <c r="D32" t="s">
        <v>0</v>
      </c>
    </row>
  </sheetData>
  <sortState ref="F16:F20">
    <sortCondition ref="F12"/>
  </sortState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L14" sqref="L14"/>
    </sheetView>
  </sheetViews>
  <sheetFormatPr defaultRowHeight="15" x14ac:dyDescent="0.25"/>
  <cols>
    <col min="1" max="1" width="11.85546875" customWidth="1"/>
    <col min="2" max="2" width="14.28515625" customWidth="1"/>
    <col min="3" max="3" width="15.140625" customWidth="1"/>
    <col min="4" max="4" width="14.28515625" customWidth="1"/>
    <col min="5" max="5" width="11.42578125" customWidth="1"/>
    <col min="6" max="6" width="13.5703125" customWidth="1"/>
    <col min="7" max="7" width="11" customWidth="1"/>
    <col min="8" max="8" width="17.42578125" customWidth="1"/>
    <col min="9" max="9" width="10" customWidth="1"/>
  </cols>
  <sheetData>
    <row r="1" spans="1:19" x14ac:dyDescent="0.25">
      <c r="C1" s="6" t="s">
        <v>12</v>
      </c>
      <c r="D1" s="6" t="s">
        <v>16</v>
      </c>
    </row>
    <row r="2" spans="1:19" x14ac:dyDescent="0.25">
      <c r="A2" s="6"/>
      <c r="B2" s="6" t="s">
        <v>3</v>
      </c>
      <c r="C2" s="6"/>
      <c r="D2" s="6"/>
      <c r="E2" s="6"/>
      <c r="F2" s="6"/>
      <c r="G2" s="6"/>
      <c r="H2" s="6"/>
      <c r="I2" s="6"/>
    </row>
    <row r="3" spans="1:19" x14ac:dyDescent="0.25">
      <c r="A3" s="6" t="s">
        <v>4</v>
      </c>
      <c r="B3" s="6">
        <v>3</v>
      </c>
      <c r="C3" s="6">
        <v>4</v>
      </c>
      <c r="D3" s="6">
        <v>5</v>
      </c>
      <c r="E3" s="6">
        <v>6</v>
      </c>
      <c r="F3" s="6">
        <v>7</v>
      </c>
      <c r="G3" s="6">
        <v>8</v>
      </c>
      <c r="H3" s="6">
        <v>9</v>
      </c>
      <c r="I3" s="6">
        <v>10</v>
      </c>
    </row>
    <row r="4" spans="1:19" x14ac:dyDescent="0.25">
      <c r="A4" s="6" t="s">
        <v>5</v>
      </c>
      <c r="B4" s="6">
        <v>0.94</v>
      </c>
      <c r="C4" s="6">
        <v>0.76</v>
      </c>
      <c r="D4" s="6">
        <v>0.64</v>
      </c>
      <c r="E4" s="6">
        <v>0.56000000000000005</v>
      </c>
      <c r="F4" s="6">
        <v>0.51</v>
      </c>
      <c r="G4" s="6">
        <v>0.47</v>
      </c>
      <c r="H4" s="6">
        <v>0.44</v>
      </c>
      <c r="I4" s="6">
        <v>0.41</v>
      </c>
    </row>
    <row r="5" spans="1:19" x14ac:dyDescent="0.25">
      <c r="K5" s="6"/>
      <c r="L5" s="6"/>
      <c r="M5" s="6"/>
      <c r="N5" s="6"/>
      <c r="O5" s="6"/>
      <c r="P5" s="6"/>
      <c r="Q5" s="6"/>
      <c r="R5" s="6"/>
      <c r="S5" s="6"/>
    </row>
    <row r="6" spans="1:19" x14ac:dyDescent="0.25">
      <c r="A6" s="7" t="s">
        <v>9</v>
      </c>
      <c r="B6" t="s">
        <v>7</v>
      </c>
      <c r="C6" t="s">
        <v>8</v>
      </c>
      <c r="D6" t="s">
        <v>2</v>
      </c>
      <c r="E6" t="s">
        <v>10</v>
      </c>
      <c r="F6" t="s">
        <v>8</v>
      </c>
      <c r="G6" t="s">
        <v>2</v>
      </c>
      <c r="H6" t="s">
        <v>11</v>
      </c>
      <c r="I6" t="s">
        <v>10</v>
      </c>
    </row>
    <row r="8" spans="1:19" x14ac:dyDescent="0.25">
      <c r="B8" s="1">
        <v>2.2010000000000001</v>
      </c>
      <c r="C8" s="11">
        <v>2.2010000000000001</v>
      </c>
    </row>
    <row r="9" spans="1:19" x14ac:dyDescent="0.25">
      <c r="B9" s="1">
        <v>2.2789999999999999</v>
      </c>
      <c r="C9" s="1">
        <v>2.2759999999999998</v>
      </c>
      <c r="D9">
        <f>(C11-C10)/(C11-C9)</f>
        <v>0.33333333333328397</v>
      </c>
    </row>
    <row r="10" spans="1:19" x14ac:dyDescent="0.25">
      <c r="A10">
        <v>0.1011</v>
      </c>
      <c r="B10" s="1">
        <v>2.2759999999999998</v>
      </c>
      <c r="C10" s="1">
        <v>2.278</v>
      </c>
      <c r="D10" t="s">
        <v>0</v>
      </c>
      <c r="E10">
        <f>(SUM(C9:C11)/3)</f>
        <v>2.2776666666666667</v>
      </c>
      <c r="H10">
        <f>(E10)/A10</f>
        <v>22.52884932410155</v>
      </c>
    </row>
    <row r="11" spans="1:19" x14ac:dyDescent="0.25">
      <c r="B11" s="1">
        <v>2.278</v>
      </c>
      <c r="C11" s="1">
        <v>2.2789999999999999</v>
      </c>
      <c r="D11">
        <f>(C10-C9)/(C11-C9)</f>
        <v>0.66666666666671603</v>
      </c>
    </row>
    <row r="12" spans="1:19" x14ac:dyDescent="0.25">
      <c r="B12" s="1"/>
      <c r="C12" s="1"/>
      <c r="D12" t="s">
        <v>0</v>
      </c>
    </row>
    <row r="13" spans="1:19" x14ac:dyDescent="0.25">
      <c r="B13" s="3">
        <v>2.2829999999999999</v>
      </c>
      <c r="C13" s="3">
        <v>2.254</v>
      </c>
    </row>
    <row r="14" spans="1:19" x14ac:dyDescent="0.25">
      <c r="B14" s="3">
        <v>2.2639999999999998</v>
      </c>
      <c r="C14" s="3">
        <v>2.258</v>
      </c>
      <c r="D14">
        <f>(C17-C16)/(C17-C13)</f>
        <v>0.24137931034483234</v>
      </c>
    </row>
    <row r="15" spans="1:19" x14ac:dyDescent="0.25">
      <c r="B15" s="3">
        <v>2.254</v>
      </c>
      <c r="C15" s="3">
        <v>2.2639999999999998</v>
      </c>
      <c r="D15" t="s">
        <v>0</v>
      </c>
    </row>
    <row r="16" spans="1:19" x14ac:dyDescent="0.25">
      <c r="A16">
        <v>0.1018</v>
      </c>
      <c r="B16" s="3">
        <v>2.2759999999999998</v>
      </c>
      <c r="C16" s="3">
        <v>2.2759999999999998</v>
      </c>
      <c r="D16">
        <f>(C14-C13)/(C17-C13)</f>
        <v>0.13793103448275915</v>
      </c>
      <c r="E16">
        <f>(SUM(C13:C17)/5)</f>
        <v>2.2669999999999999</v>
      </c>
      <c r="F16">
        <v>2.2315999999999998</v>
      </c>
      <c r="H16">
        <f>(E16)/(A16)</f>
        <v>22.269155206286836</v>
      </c>
    </row>
    <row r="17" spans="1:9" x14ac:dyDescent="0.25">
      <c r="B17" s="3">
        <v>2.258</v>
      </c>
      <c r="C17" s="3">
        <v>2.2829999999999999</v>
      </c>
      <c r="D17" t="s">
        <v>0</v>
      </c>
      <c r="F17">
        <v>2.2462499999999999</v>
      </c>
      <c r="G17">
        <f>(F19-F18)/(F19-F16)</f>
        <v>0.231549036505766</v>
      </c>
    </row>
    <row r="18" spans="1:9" x14ac:dyDescent="0.25">
      <c r="B18" s="4">
        <v>2.2749999999999999</v>
      </c>
      <c r="C18" s="4">
        <v>2.2109999999999999</v>
      </c>
      <c r="F18">
        <v>2.2669999999999999</v>
      </c>
      <c r="G18" t="s">
        <v>0</v>
      </c>
    </row>
    <row r="19" spans="1:9" x14ac:dyDescent="0.25">
      <c r="B19" s="4">
        <v>2.46</v>
      </c>
      <c r="C19" s="4">
        <v>2.2450000000000001</v>
      </c>
      <c r="D19">
        <f>(C21-C20)/(C21-C18)</f>
        <v>0.32812499999999828</v>
      </c>
      <c r="F19">
        <v>2.2776667000000002</v>
      </c>
      <c r="G19">
        <f>(F17-F16)/(F19-F16)</f>
        <v>0.31801713602233156</v>
      </c>
      <c r="I19">
        <f>(H10+H16+H20+H30)/4</f>
        <v>22.29472551121674</v>
      </c>
    </row>
    <row r="20" spans="1:9" x14ac:dyDescent="0.25">
      <c r="A20">
        <v>0.1004</v>
      </c>
      <c r="B20" s="4">
        <v>2.2109999999999999</v>
      </c>
      <c r="C20" s="4">
        <v>2.254</v>
      </c>
      <c r="D20" t="s">
        <v>0</v>
      </c>
      <c r="E20">
        <f>(SUM(C18:C21)/4)</f>
        <v>2.2462499999999999</v>
      </c>
      <c r="F20" s="10">
        <v>2.4436</v>
      </c>
      <c r="G20" t="s">
        <v>0</v>
      </c>
      <c r="H20">
        <f>(E20/A20)</f>
        <v>22.373007968127489</v>
      </c>
    </row>
    <row r="21" spans="1:9" x14ac:dyDescent="0.25">
      <c r="B21" s="4">
        <v>2.254</v>
      </c>
      <c r="C21" s="4">
        <v>2.2749999999999999</v>
      </c>
      <c r="D21">
        <f>(C19-C18)/(C21-C18)</f>
        <v>0.53125000000000344</v>
      </c>
    </row>
    <row r="22" spans="1:9" x14ac:dyDescent="0.25">
      <c r="B22" s="4">
        <v>2.2450000000000001</v>
      </c>
      <c r="C22" s="12">
        <v>2.46</v>
      </c>
      <c r="D22" t="s">
        <v>0</v>
      </c>
    </row>
    <row r="23" spans="1:9" x14ac:dyDescent="0.25">
      <c r="B23" s="5">
        <v>2.4420000000000002</v>
      </c>
      <c r="C23" s="5">
        <v>2.4180000000000001</v>
      </c>
    </row>
    <row r="24" spans="1:9" x14ac:dyDescent="0.25">
      <c r="B24" s="5">
        <v>2.4470000000000001</v>
      </c>
      <c r="C24" s="5">
        <v>2.4420000000000002</v>
      </c>
      <c r="D24">
        <f>(C27-C26)/(C27-C23)</f>
        <v>0.12500000000000833</v>
      </c>
    </row>
    <row r="25" spans="1:9" x14ac:dyDescent="0.25">
      <c r="A25">
        <v>0.1009</v>
      </c>
      <c r="B25" s="5">
        <v>2.4180000000000001</v>
      </c>
      <c r="C25" s="5">
        <v>2.4470000000000001</v>
      </c>
      <c r="D25" t="s">
        <v>0</v>
      </c>
      <c r="E25">
        <f>SUM(C23:C27)/5</f>
        <v>2.4436</v>
      </c>
      <c r="H25" s="10">
        <f>(E25)/(A25)</f>
        <v>24.218037661050545</v>
      </c>
    </row>
    <row r="26" spans="1:9" x14ac:dyDescent="0.25">
      <c r="B26" s="5">
        <v>2.4580000000000002</v>
      </c>
      <c r="C26" s="5">
        <v>2.4529999999999998</v>
      </c>
      <c r="D26">
        <f>(C24-C23)/(C27-C23)</f>
        <v>0.6</v>
      </c>
    </row>
    <row r="27" spans="1:9" x14ac:dyDescent="0.25">
      <c r="B27" s="5">
        <v>2.4529999999999998</v>
      </c>
      <c r="C27" s="5">
        <v>2.4580000000000002</v>
      </c>
      <c r="D27" t="s">
        <v>0</v>
      </c>
    </row>
    <row r="28" spans="1:9" x14ac:dyDescent="0.25">
      <c r="B28" s="2">
        <v>2.2389999999999999</v>
      </c>
      <c r="C28" s="2">
        <v>2.2090000000000001</v>
      </c>
    </row>
    <row r="29" spans="1:9" x14ac:dyDescent="0.25">
      <c r="B29" s="2">
        <v>2.27</v>
      </c>
      <c r="C29" s="2">
        <v>2.2130000000000001</v>
      </c>
      <c r="D29">
        <f>(C32-C31)/(C32-C28)</f>
        <v>0.50819672131147819</v>
      </c>
    </row>
    <row r="30" spans="1:9" x14ac:dyDescent="0.25">
      <c r="A30">
        <v>0.1014</v>
      </c>
      <c r="B30" s="2">
        <v>2.2269999999999999</v>
      </c>
      <c r="C30" s="2">
        <v>2.2269999999999999</v>
      </c>
      <c r="D30" t="s">
        <v>0</v>
      </c>
      <c r="E30">
        <f>SUM(C28:C32)/5</f>
        <v>2.2316000000000003</v>
      </c>
      <c r="H30">
        <f>(E30)/A30</f>
        <v>22.007889546351088</v>
      </c>
    </row>
    <row r="31" spans="1:9" x14ac:dyDescent="0.25">
      <c r="B31" s="2">
        <v>2.2090000000000001</v>
      </c>
      <c r="C31" s="2">
        <v>2.2389999999999999</v>
      </c>
      <c r="D31">
        <f>(C29-C28)/(C32-C28)</f>
        <v>6.5573770491803393E-2</v>
      </c>
    </row>
    <row r="32" spans="1:9" x14ac:dyDescent="0.25">
      <c r="B32" s="2">
        <v>2.2130000000000001</v>
      </c>
      <c r="C32" s="2">
        <v>2.27</v>
      </c>
      <c r="D32" t="s">
        <v>0</v>
      </c>
    </row>
  </sheetData>
  <sortState ref="F16:F20">
    <sortCondition ref="F12"/>
  </sortState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D1" sqref="D1:E1"/>
    </sheetView>
  </sheetViews>
  <sheetFormatPr defaultRowHeight="15" x14ac:dyDescent="0.25"/>
  <cols>
    <col min="1" max="1" width="12.85546875" customWidth="1"/>
    <col min="2" max="2" width="14.28515625" customWidth="1"/>
    <col min="3" max="3" width="16.140625" customWidth="1"/>
    <col min="4" max="4" width="14.28515625" customWidth="1"/>
    <col min="5" max="5" width="11.42578125" customWidth="1"/>
    <col min="6" max="6" width="14.140625" customWidth="1"/>
    <col min="7" max="7" width="11" customWidth="1"/>
    <col min="8" max="8" width="16.85546875" customWidth="1"/>
    <col min="9" max="9" width="10" customWidth="1"/>
  </cols>
  <sheetData>
    <row r="1" spans="1:19" x14ac:dyDescent="0.25">
      <c r="C1" s="6"/>
      <c r="D1" s="6" t="s">
        <v>12</v>
      </c>
      <c r="E1" s="6" t="s">
        <v>17</v>
      </c>
    </row>
    <row r="2" spans="1:19" x14ac:dyDescent="0.25">
      <c r="A2" s="6"/>
      <c r="B2" s="6" t="s">
        <v>3</v>
      </c>
      <c r="C2" s="6"/>
      <c r="D2" s="6"/>
      <c r="E2" s="6"/>
      <c r="F2" s="6"/>
      <c r="G2" s="6"/>
      <c r="H2" s="6"/>
      <c r="I2" s="6"/>
    </row>
    <row r="3" spans="1:19" x14ac:dyDescent="0.25">
      <c r="A3" s="6" t="s">
        <v>4</v>
      </c>
      <c r="B3" s="6">
        <v>3</v>
      </c>
      <c r="C3" s="6">
        <v>4</v>
      </c>
      <c r="D3" s="6">
        <v>5</v>
      </c>
      <c r="E3" s="6">
        <v>6</v>
      </c>
      <c r="F3" s="6">
        <v>7</v>
      </c>
      <c r="G3" s="6">
        <v>8</v>
      </c>
      <c r="H3" s="6">
        <v>9</v>
      </c>
      <c r="I3" s="6">
        <v>10</v>
      </c>
    </row>
    <row r="4" spans="1:19" x14ac:dyDescent="0.25">
      <c r="A4" s="6" t="s">
        <v>5</v>
      </c>
      <c r="B4" s="6">
        <v>0.94</v>
      </c>
      <c r="C4" s="6">
        <v>0.76</v>
      </c>
      <c r="D4" s="6">
        <v>0.64</v>
      </c>
      <c r="E4" s="6">
        <v>0.56000000000000005</v>
      </c>
      <c r="F4" s="6">
        <v>0.51</v>
      </c>
      <c r="G4" s="6">
        <v>0.47</v>
      </c>
      <c r="H4" s="6">
        <v>0.44</v>
      </c>
      <c r="I4" s="6">
        <v>0.41</v>
      </c>
    </row>
    <row r="5" spans="1:19" x14ac:dyDescent="0.25">
      <c r="K5" s="6"/>
      <c r="L5" s="6"/>
      <c r="M5" s="6"/>
      <c r="N5" s="6"/>
      <c r="O5" s="6"/>
      <c r="P5" s="6"/>
      <c r="Q5" s="6"/>
      <c r="R5" s="6"/>
      <c r="S5" s="6"/>
    </row>
    <row r="6" spans="1:19" x14ac:dyDescent="0.25">
      <c r="A6" s="7" t="s">
        <v>9</v>
      </c>
      <c r="B6" t="s">
        <v>7</v>
      </c>
      <c r="C6" t="s">
        <v>8</v>
      </c>
      <c r="D6" t="s">
        <v>2</v>
      </c>
      <c r="E6" t="s">
        <v>10</v>
      </c>
      <c r="F6" t="s">
        <v>8</v>
      </c>
      <c r="G6" t="s">
        <v>2</v>
      </c>
      <c r="H6" t="s">
        <v>11</v>
      </c>
      <c r="I6" t="s">
        <v>10</v>
      </c>
    </row>
    <row r="8" spans="1:19" x14ac:dyDescent="0.25">
      <c r="B8" s="1">
        <v>1.6850000000000001</v>
      </c>
      <c r="C8" s="1">
        <v>1.6850000000000001</v>
      </c>
    </row>
    <row r="9" spans="1:19" x14ac:dyDescent="0.25">
      <c r="B9" s="1">
        <v>1.7070000000000001</v>
      </c>
      <c r="C9" s="1">
        <v>1.7070000000000001</v>
      </c>
      <c r="D9">
        <f>(C12-C11)/(C12-C8)</f>
        <v>0.19047619047619047</v>
      </c>
    </row>
    <row r="10" spans="1:19" x14ac:dyDescent="0.25">
      <c r="A10">
        <v>0.10009999999999999</v>
      </c>
      <c r="B10" s="1">
        <v>1.7270000000000001</v>
      </c>
      <c r="C10" s="1">
        <v>1.7150000000000001</v>
      </c>
      <c r="D10" t="s">
        <v>0</v>
      </c>
      <c r="E10">
        <f>(SUM(C8:C12)/5)</f>
        <v>1.7106000000000001</v>
      </c>
      <c r="H10">
        <f>(E10)/A10</f>
        <v>17.08891108891109</v>
      </c>
    </row>
    <row r="11" spans="1:19" x14ac:dyDescent="0.25">
      <c r="B11" s="1">
        <v>1.7190000000000001</v>
      </c>
      <c r="C11" s="1">
        <v>1.7190000000000001</v>
      </c>
      <c r="D11">
        <f>(C9-C8)/(C12-C8)</f>
        <v>0.52380952380952384</v>
      </c>
    </row>
    <row r="12" spans="1:19" x14ac:dyDescent="0.25">
      <c r="B12" s="1">
        <v>1.7150000000000001</v>
      </c>
      <c r="C12" s="1">
        <v>1.7270000000000001</v>
      </c>
      <c r="D12" t="s">
        <v>0</v>
      </c>
    </row>
    <row r="13" spans="1:19" x14ac:dyDescent="0.25">
      <c r="B13" s="3">
        <v>1.7529999999999999</v>
      </c>
      <c r="C13" s="3">
        <v>1.744</v>
      </c>
    </row>
    <row r="14" spans="1:19" x14ac:dyDescent="0.25">
      <c r="B14" s="3">
        <v>1.76</v>
      </c>
      <c r="C14" s="3">
        <v>1.7450000000000001</v>
      </c>
      <c r="D14">
        <f>(C17-C16)/(C17-C13)</f>
        <v>0.57894736842105265</v>
      </c>
    </row>
    <row r="15" spans="1:19" x14ac:dyDescent="0.25">
      <c r="B15" s="3">
        <v>1.744</v>
      </c>
      <c r="C15" s="3">
        <v>1.7529999999999999</v>
      </c>
      <c r="D15" t="s">
        <v>0</v>
      </c>
    </row>
    <row r="16" spans="1:19" x14ac:dyDescent="0.25">
      <c r="A16">
        <v>0.1007</v>
      </c>
      <c r="B16" s="3">
        <v>1.782</v>
      </c>
      <c r="C16" s="3">
        <v>1.76</v>
      </c>
      <c r="D16">
        <f>(C14-C13)/(C17-C13)</f>
        <v>2.6315789473687134E-2</v>
      </c>
      <c r="E16">
        <f>(SUM(C13:C17)/5)</f>
        <v>1.7567999999999997</v>
      </c>
      <c r="F16">
        <v>1.6306</v>
      </c>
      <c r="H16">
        <f>(E16)/(A16)</f>
        <v>17.445878848063554</v>
      </c>
    </row>
    <row r="17" spans="1:9" x14ac:dyDescent="0.25">
      <c r="B17" s="3">
        <v>1.7450000000000001</v>
      </c>
      <c r="C17" s="3">
        <v>1.782</v>
      </c>
      <c r="D17" t="s">
        <v>0</v>
      </c>
      <c r="F17">
        <v>1.6852</v>
      </c>
      <c r="G17">
        <f>(F20-F19)/(F20-F16)</f>
        <v>9.8256735340728846E-2</v>
      </c>
    </row>
    <row r="18" spans="1:9" x14ac:dyDescent="0.25">
      <c r="B18" s="4">
        <v>1.6339999999999999</v>
      </c>
      <c r="C18" s="4">
        <v>1.6180000000000001</v>
      </c>
      <c r="F18">
        <v>1.7105999999999999</v>
      </c>
      <c r="G18" t="s">
        <v>0</v>
      </c>
    </row>
    <row r="19" spans="1:9" x14ac:dyDescent="0.25">
      <c r="B19" s="4">
        <v>1.6279999999999999</v>
      </c>
      <c r="C19" s="4">
        <v>1.6279999999999999</v>
      </c>
      <c r="D19">
        <f>(C22-C21)/(C22-C18)</f>
        <v>0.27272727272727548</v>
      </c>
      <c r="F19">
        <v>1.7444</v>
      </c>
      <c r="G19">
        <f>(F17-F16)/(F20-F16)</f>
        <v>0.43264659270998446</v>
      </c>
      <c r="I19">
        <f>(H10+H16+H20+H25+H30)/5</f>
        <v>16.901254860869258</v>
      </c>
    </row>
    <row r="20" spans="1:9" x14ac:dyDescent="0.25">
      <c r="A20">
        <v>0.1014</v>
      </c>
      <c r="B20" s="4">
        <v>1.6180000000000001</v>
      </c>
      <c r="C20" s="4">
        <v>1.633</v>
      </c>
      <c r="D20" t="s">
        <v>0</v>
      </c>
      <c r="E20">
        <f>(SUM(C18:C22)/5)</f>
        <v>1.6306</v>
      </c>
      <c r="F20">
        <v>1.7567999999999999</v>
      </c>
      <c r="G20" t="s">
        <v>0</v>
      </c>
      <c r="H20">
        <f>(E20/A20)</f>
        <v>16.08086785009862</v>
      </c>
    </row>
    <row r="21" spans="1:9" x14ac:dyDescent="0.25">
      <c r="B21" s="4">
        <v>1.64</v>
      </c>
      <c r="C21" s="4">
        <v>1.6339999999999999</v>
      </c>
      <c r="D21">
        <f>(C19-C18)/(C22-C18)</f>
        <v>0.45454545454544903</v>
      </c>
    </row>
    <row r="22" spans="1:9" x14ac:dyDescent="0.25">
      <c r="B22" s="4">
        <v>1.633</v>
      </c>
      <c r="C22" s="4">
        <v>1.64</v>
      </c>
      <c r="D22" t="s">
        <v>0</v>
      </c>
    </row>
    <row r="23" spans="1:9" x14ac:dyDescent="0.25">
      <c r="B23" s="5">
        <v>1.7569999999999999</v>
      </c>
      <c r="C23" s="5">
        <v>1.7210000000000001</v>
      </c>
    </row>
    <row r="24" spans="1:9" x14ac:dyDescent="0.25">
      <c r="B24" s="5">
        <v>1.748</v>
      </c>
      <c r="C24" s="5">
        <v>1.7410000000000001</v>
      </c>
      <c r="D24">
        <f>(C27-C26)/(C27-C23)</f>
        <v>5.5555555555555899E-2</v>
      </c>
    </row>
    <row r="25" spans="1:9" x14ac:dyDescent="0.25">
      <c r="A25">
        <v>0.10100000000000001</v>
      </c>
      <c r="B25" s="5">
        <v>1.7210000000000001</v>
      </c>
      <c r="C25" s="5">
        <v>1.748</v>
      </c>
      <c r="D25" t="s">
        <v>0</v>
      </c>
      <c r="E25">
        <f>SUM(C23:C27)/5</f>
        <v>1.7444</v>
      </c>
      <c r="H25">
        <f>(E25)/(A25)</f>
        <v>17.271287128712871</v>
      </c>
    </row>
    <row r="26" spans="1:9" x14ac:dyDescent="0.25">
      <c r="B26" s="5">
        <v>1.7549999999999999</v>
      </c>
      <c r="C26" s="5">
        <v>1.7549999999999999</v>
      </c>
      <c r="D26">
        <f>(C24-C23)/(C27-C23)</f>
        <v>0.55555555555555902</v>
      </c>
    </row>
    <row r="27" spans="1:9" x14ac:dyDescent="0.25">
      <c r="B27" s="5">
        <v>1.7410000000000001</v>
      </c>
      <c r="C27" s="5">
        <v>1.7569999999999999</v>
      </c>
      <c r="D27" t="s">
        <v>0</v>
      </c>
    </row>
    <row r="28" spans="1:9" x14ac:dyDescent="0.25">
      <c r="B28" s="2">
        <v>1.681</v>
      </c>
      <c r="C28" s="2">
        <v>1.665</v>
      </c>
    </row>
    <row r="29" spans="1:9" x14ac:dyDescent="0.25">
      <c r="B29" s="2">
        <v>1.696</v>
      </c>
      <c r="C29" s="2">
        <v>1.681</v>
      </c>
      <c r="D29">
        <f>(C32-C31)/(C32-C28)</f>
        <v>0.16216216216216264</v>
      </c>
    </row>
    <row r="30" spans="1:9" x14ac:dyDescent="0.25">
      <c r="A30">
        <v>0.1014</v>
      </c>
      <c r="B30" s="2">
        <v>1.665</v>
      </c>
      <c r="C30" s="2">
        <v>1.6819999999999999</v>
      </c>
      <c r="D30" t="s">
        <v>0</v>
      </c>
      <c r="E30">
        <f>SUM(C28:C32)/5</f>
        <v>1.6852</v>
      </c>
      <c r="H30">
        <f>(E30)/A30</f>
        <v>16.619329388560157</v>
      </c>
    </row>
    <row r="31" spans="1:9" x14ac:dyDescent="0.25">
      <c r="B31" s="2">
        <v>1.6819999999999999</v>
      </c>
      <c r="C31" s="2">
        <v>1.696</v>
      </c>
      <c r="D31">
        <f>(C29-C28)/(C32-C28)</f>
        <v>0.43243243243243373</v>
      </c>
    </row>
    <row r="32" spans="1:9" x14ac:dyDescent="0.25">
      <c r="B32" s="2">
        <v>1.702</v>
      </c>
      <c r="C32" s="2">
        <v>1.702</v>
      </c>
      <c r="D32" t="s">
        <v>0</v>
      </c>
    </row>
  </sheetData>
  <sortState ref="F16:F20">
    <sortCondition ref="F12"/>
  </sortState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R9" sqref="R9"/>
    </sheetView>
  </sheetViews>
  <sheetFormatPr defaultRowHeight="15" x14ac:dyDescent="0.25"/>
  <cols>
    <col min="1" max="1" width="13.140625" customWidth="1"/>
    <col min="2" max="2" width="14.28515625" customWidth="1"/>
    <col min="3" max="3" width="15.7109375" customWidth="1"/>
    <col min="4" max="4" width="14.28515625" customWidth="1"/>
    <col min="5" max="5" width="11.42578125" customWidth="1"/>
    <col min="6" max="6" width="14.5703125" customWidth="1"/>
    <col min="7" max="7" width="11" customWidth="1"/>
    <col min="8" max="8" width="16.140625" customWidth="1"/>
    <col min="9" max="9" width="10" customWidth="1"/>
  </cols>
  <sheetData>
    <row r="1" spans="1:19" x14ac:dyDescent="0.25">
      <c r="C1" s="6" t="s">
        <v>12</v>
      </c>
      <c r="D1" s="6" t="s">
        <v>18</v>
      </c>
    </row>
    <row r="2" spans="1:19" x14ac:dyDescent="0.25">
      <c r="A2" s="6"/>
      <c r="B2" s="6" t="s">
        <v>3</v>
      </c>
      <c r="C2" s="6"/>
      <c r="D2" s="6"/>
      <c r="E2" s="6"/>
      <c r="F2" s="6"/>
      <c r="G2" s="6"/>
      <c r="H2" s="6"/>
      <c r="I2" s="6"/>
    </row>
    <row r="3" spans="1:19" x14ac:dyDescent="0.25">
      <c r="A3" s="6" t="s">
        <v>4</v>
      </c>
      <c r="B3" s="6">
        <v>3</v>
      </c>
      <c r="C3" s="6">
        <v>4</v>
      </c>
      <c r="D3" s="6">
        <v>5</v>
      </c>
      <c r="E3" s="6">
        <v>6</v>
      </c>
      <c r="F3" s="6">
        <v>7</v>
      </c>
      <c r="G3" s="6">
        <v>8</v>
      </c>
      <c r="H3" s="6">
        <v>9</v>
      </c>
      <c r="I3" s="6">
        <v>10</v>
      </c>
    </row>
    <row r="4" spans="1:19" x14ac:dyDescent="0.25">
      <c r="A4" s="6" t="s">
        <v>5</v>
      </c>
      <c r="B4" s="6">
        <v>0.94</v>
      </c>
      <c r="C4" s="6">
        <v>0.76</v>
      </c>
      <c r="D4" s="6">
        <v>0.64</v>
      </c>
      <c r="E4" s="6">
        <v>0.56000000000000005</v>
      </c>
      <c r="F4" s="6">
        <v>0.51</v>
      </c>
      <c r="G4" s="6">
        <v>0.47</v>
      </c>
      <c r="H4" s="6">
        <v>0.44</v>
      </c>
      <c r="I4" s="6">
        <v>0.41</v>
      </c>
    </row>
    <row r="5" spans="1:19" x14ac:dyDescent="0.25">
      <c r="K5" s="6"/>
      <c r="L5" s="6"/>
      <c r="M5" s="6"/>
      <c r="N5" s="6"/>
      <c r="O5" s="6"/>
      <c r="P5" s="6"/>
      <c r="Q5" s="6"/>
      <c r="R5" s="6"/>
      <c r="S5" s="6"/>
    </row>
    <row r="6" spans="1:19" x14ac:dyDescent="0.25">
      <c r="A6" s="7" t="s">
        <v>9</v>
      </c>
      <c r="B6" t="s">
        <v>7</v>
      </c>
      <c r="C6" t="s">
        <v>8</v>
      </c>
      <c r="D6" t="s">
        <v>2</v>
      </c>
      <c r="E6" t="s">
        <v>10</v>
      </c>
      <c r="F6" t="s">
        <v>8</v>
      </c>
      <c r="G6" t="s">
        <v>2</v>
      </c>
      <c r="H6" t="s">
        <v>11</v>
      </c>
      <c r="I6" t="s">
        <v>10</v>
      </c>
    </row>
    <row r="8" spans="1:19" x14ac:dyDescent="0.25">
      <c r="B8" s="1">
        <v>0.754</v>
      </c>
      <c r="C8" s="1">
        <v>0.72399999999999998</v>
      </c>
    </row>
    <row r="9" spans="1:19" x14ac:dyDescent="0.25">
      <c r="B9" s="1">
        <v>0.755</v>
      </c>
      <c r="C9" s="1">
        <v>0.748</v>
      </c>
      <c r="D9">
        <f>(C12-C11)/(C12-C8)</f>
        <v>3.2258064516129031E-2</v>
      </c>
    </row>
    <row r="10" spans="1:19" x14ac:dyDescent="0.25">
      <c r="A10">
        <v>9.1800000000000007E-2</v>
      </c>
      <c r="B10" s="1">
        <v>0.72399999999999998</v>
      </c>
      <c r="C10" s="1">
        <v>0.751</v>
      </c>
      <c r="D10" t="s">
        <v>0</v>
      </c>
      <c r="E10">
        <f>(SUM(C8:C12)/5)</f>
        <v>0.74639999999999995</v>
      </c>
      <c r="H10">
        <f>(E10)/A10</f>
        <v>8.1307189542483655</v>
      </c>
    </row>
    <row r="11" spans="1:19" x14ac:dyDescent="0.25">
      <c r="B11" s="1">
        <v>0.748</v>
      </c>
      <c r="C11" s="1">
        <v>0.754</v>
      </c>
      <c r="D11">
        <f>(C9-C8)/(C12-C8)</f>
        <v>0.77419354838709675</v>
      </c>
    </row>
    <row r="12" spans="1:19" x14ac:dyDescent="0.25">
      <c r="B12" s="1">
        <v>0.751</v>
      </c>
      <c r="C12" s="1">
        <v>0.755</v>
      </c>
      <c r="D12" t="s">
        <v>0</v>
      </c>
    </row>
    <row r="13" spans="1:19" x14ac:dyDescent="0.25">
      <c r="B13" s="3">
        <v>0.79300000000000004</v>
      </c>
      <c r="C13" s="3">
        <v>0.79300000000000004</v>
      </c>
    </row>
    <row r="14" spans="1:19" x14ac:dyDescent="0.25">
      <c r="B14" s="3">
        <v>0.79700000000000004</v>
      </c>
      <c r="C14" s="3">
        <v>0.79300000000000004</v>
      </c>
      <c r="D14">
        <f>(C17-C16)/(C17-C13)</f>
        <v>0.59473684210526723</v>
      </c>
    </row>
    <row r="15" spans="1:19" x14ac:dyDescent="0.25">
      <c r="B15" s="3">
        <v>0.81200000000000006</v>
      </c>
      <c r="C15" s="3">
        <v>0.79700000000000004</v>
      </c>
      <c r="D15" t="s">
        <v>0</v>
      </c>
    </row>
    <row r="16" spans="1:19" x14ac:dyDescent="0.25">
      <c r="A16">
        <v>9.3600000000000003E-2</v>
      </c>
      <c r="B16" s="3">
        <v>0.80069999999999997</v>
      </c>
      <c r="C16" s="3">
        <v>0.80069999999999997</v>
      </c>
      <c r="D16">
        <f>(C14-C13)/(C17-C13)</f>
        <v>0</v>
      </c>
      <c r="E16">
        <f>(SUM(C13:C17)/5)</f>
        <v>0.79914000000000007</v>
      </c>
      <c r="F16">
        <v>0.74519999999999997</v>
      </c>
      <c r="H16">
        <f>(E16)/(A16)</f>
        <v>8.5378205128205131</v>
      </c>
    </row>
    <row r="17" spans="1:9" x14ac:dyDescent="0.25">
      <c r="B17" s="3">
        <v>0.79300000000000004</v>
      </c>
      <c r="C17" s="3">
        <v>0.81200000000000006</v>
      </c>
      <c r="D17" t="s">
        <v>0</v>
      </c>
      <c r="F17">
        <v>0.74639999999999995</v>
      </c>
      <c r="G17">
        <f>(F19-F18)/(F19-F16)</f>
        <v>0.72191323692992182</v>
      </c>
    </row>
    <row r="18" spans="1:9" x14ac:dyDescent="0.25">
      <c r="B18" s="4">
        <v>0.754</v>
      </c>
      <c r="C18" s="4">
        <v>0.74199999999999999</v>
      </c>
      <c r="F18">
        <v>0.76019999999999999</v>
      </c>
      <c r="G18" t="s">
        <v>0</v>
      </c>
    </row>
    <row r="19" spans="1:9" x14ac:dyDescent="0.25">
      <c r="B19" s="4">
        <v>0.78500000000000003</v>
      </c>
      <c r="C19" s="4">
        <v>0.754</v>
      </c>
      <c r="D19">
        <f>(C22-C21)/(C22-C18)</f>
        <v>0.46511627906976744</v>
      </c>
      <c r="F19">
        <v>0.79913999999999996</v>
      </c>
      <c r="G19">
        <f>(F17-F16)/(F19-F16)</f>
        <v>2.2246941045605841E-2</v>
      </c>
      <c r="I19">
        <f>(H10+H16+H20+H30)/4</f>
        <v>8.2511394738247787</v>
      </c>
    </row>
    <row r="20" spans="1:9" x14ac:dyDescent="0.25">
      <c r="A20">
        <v>9.2700000000000005E-2</v>
      </c>
      <c r="B20" s="4">
        <v>0.76500000000000001</v>
      </c>
      <c r="C20" s="4">
        <v>0.755</v>
      </c>
      <c r="D20" t="s">
        <v>0</v>
      </c>
      <c r="E20">
        <f>(SUM(C18:C22)/5)</f>
        <v>0.76019999999999999</v>
      </c>
      <c r="G20" t="s">
        <v>0</v>
      </c>
      <c r="H20">
        <f>(E20/A20)</f>
        <v>8.2006472491909381</v>
      </c>
    </row>
    <row r="21" spans="1:9" x14ac:dyDescent="0.25">
      <c r="B21" s="4">
        <v>0.74199999999999999</v>
      </c>
      <c r="C21" s="4">
        <v>0.76500000000000001</v>
      </c>
      <c r="D21">
        <f>(C19-C18)/(C22-C18)</f>
        <v>0.27906976744186046</v>
      </c>
    </row>
    <row r="22" spans="1:9" x14ac:dyDescent="0.25">
      <c r="B22" s="4">
        <v>0.755</v>
      </c>
      <c r="C22" s="4">
        <v>0.78500000000000003</v>
      </c>
      <c r="D22" t="s">
        <v>0</v>
      </c>
    </row>
    <row r="23" spans="1:9" x14ac:dyDescent="0.25">
      <c r="B23" s="5"/>
      <c r="C23" s="5"/>
    </row>
    <row r="24" spans="1:9" x14ac:dyDescent="0.25">
      <c r="B24" s="5"/>
      <c r="C24" s="5"/>
      <c r="D24" t="e">
        <f>(C27-C26)/(C27-C23)</f>
        <v>#DIV/0!</v>
      </c>
    </row>
    <row r="25" spans="1:9" x14ac:dyDescent="0.25">
      <c r="B25" s="5"/>
      <c r="C25" s="5"/>
      <c r="D25" t="s">
        <v>0</v>
      </c>
      <c r="E25">
        <f>SUM(C23:C27)/5</f>
        <v>0</v>
      </c>
      <c r="H25" t="e">
        <f>(E25)/(A25)</f>
        <v>#DIV/0!</v>
      </c>
    </row>
    <row r="26" spans="1:9" x14ac:dyDescent="0.25">
      <c r="B26" s="5"/>
      <c r="C26" s="5"/>
      <c r="D26" t="e">
        <f>(C24-C23)/(C27-C23)</f>
        <v>#DIV/0!</v>
      </c>
    </row>
    <row r="27" spans="1:9" x14ac:dyDescent="0.25">
      <c r="B27" s="5"/>
      <c r="C27" s="5"/>
      <c r="D27" t="s">
        <v>0</v>
      </c>
    </row>
    <row r="28" spans="1:9" x14ac:dyDescent="0.25">
      <c r="B28" s="2">
        <v>0.74399999999999999</v>
      </c>
      <c r="C28" s="2">
        <v>0.72499999999999998</v>
      </c>
    </row>
    <row r="29" spans="1:9" x14ac:dyDescent="0.25">
      <c r="B29" s="2">
        <v>0.76700000000000002</v>
      </c>
      <c r="C29" s="2">
        <v>0.73499999999999999</v>
      </c>
      <c r="D29">
        <f>(C32-C31)/(C32-C28)</f>
        <v>0.2857142857142857</v>
      </c>
    </row>
    <row r="30" spans="1:9" x14ac:dyDescent="0.25">
      <c r="A30">
        <v>9.1600000000000001E-2</v>
      </c>
      <c r="B30" s="2">
        <v>0.72499999999999998</v>
      </c>
      <c r="C30" s="2">
        <v>0.74399999999999999</v>
      </c>
      <c r="D30" t="s">
        <v>0</v>
      </c>
      <c r="E30">
        <f>SUM(C28:C32)/5</f>
        <v>0.74519999999999986</v>
      </c>
      <c r="H30">
        <f>(E30)/A30</f>
        <v>8.1353711790393</v>
      </c>
    </row>
    <row r="31" spans="1:9" x14ac:dyDescent="0.25">
      <c r="B31" s="2">
        <v>0.73499999999999999</v>
      </c>
      <c r="C31" s="2">
        <v>0.755</v>
      </c>
      <c r="D31">
        <f>(C29-C28)/(C32-C28)</f>
        <v>0.23809523809523808</v>
      </c>
    </row>
    <row r="32" spans="1:9" x14ac:dyDescent="0.25">
      <c r="B32" s="2">
        <v>0.755</v>
      </c>
      <c r="C32" s="2">
        <v>0.76700000000000002</v>
      </c>
      <c r="D32" t="s">
        <v>0</v>
      </c>
    </row>
  </sheetData>
  <sortState ref="F16:F19">
    <sortCondition ref="F12"/>
  </sortState>
  <pageMargins left="0.7" right="0.7" top="0.75" bottom="0.75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topLeftCell="A2" workbookViewId="0">
      <selection activeCell="S12" sqref="S12"/>
    </sheetView>
  </sheetViews>
  <sheetFormatPr defaultRowHeight="15" x14ac:dyDescent="0.25"/>
  <sheetData>
    <row r="1" spans="1:2" x14ac:dyDescent="0.25">
      <c r="A1" t="s">
        <v>1</v>
      </c>
    </row>
    <row r="10" spans="1:2" x14ac:dyDescent="0.25">
      <c r="A10" t="s">
        <v>19</v>
      </c>
      <c r="B10">
        <v>5.01</v>
      </c>
    </row>
    <row r="11" spans="1:2" x14ac:dyDescent="0.25">
      <c r="A11" t="s">
        <v>20</v>
      </c>
      <c r="B11">
        <v>7.09</v>
      </c>
    </row>
    <row r="12" spans="1:2" x14ac:dyDescent="0.25">
      <c r="A12" t="s">
        <v>21</v>
      </c>
      <c r="B12">
        <v>12.28</v>
      </c>
    </row>
    <row r="13" spans="1:2" x14ac:dyDescent="0.25">
      <c r="A13" t="s">
        <v>22</v>
      </c>
      <c r="B13">
        <v>18.21</v>
      </c>
    </row>
    <row r="14" spans="1:2" x14ac:dyDescent="0.25">
      <c r="A14" t="s">
        <v>23</v>
      </c>
      <c r="B14">
        <v>22.29</v>
      </c>
    </row>
    <row r="15" spans="1:2" x14ac:dyDescent="0.25">
      <c r="A15" t="s">
        <v>24</v>
      </c>
      <c r="B15">
        <v>16.899999999999999</v>
      </c>
    </row>
    <row r="16" spans="1:2" x14ac:dyDescent="0.25">
      <c r="A16" t="s">
        <v>25</v>
      </c>
      <c r="B16">
        <v>8.25</v>
      </c>
    </row>
  </sheetData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DAY 0</vt:lpstr>
      <vt:lpstr>DAY 03</vt:lpstr>
      <vt:lpstr>DAY 06</vt:lpstr>
      <vt:lpstr>DAY 09</vt:lpstr>
      <vt:lpstr>DAY 12</vt:lpstr>
      <vt:lpstr>DAY 15</vt:lpstr>
      <vt:lpstr>DAY 18</vt:lpstr>
      <vt:lpstr>GRAPH</vt:lpstr>
    </vt:vector>
  </TitlesOfParts>
  <Company>AUT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ycn0289</dc:creator>
  <cp:lastModifiedBy>Stationery</cp:lastModifiedBy>
  <cp:lastPrinted>2015-11-13T03:57:13Z</cp:lastPrinted>
  <dcterms:created xsi:type="dcterms:W3CDTF">2014-10-04T03:30:25Z</dcterms:created>
  <dcterms:modified xsi:type="dcterms:W3CDTF">2015-11-13T03:57:41Z</dcterms:modified>
</cp:coreProperties>
</file>