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NAL THESIS-FINAL EDITION\Print\"/>
    </mc:Choice>
  </mc:AlternateContent>
  <bookViews>
    <workbookView xWindow="0" yWindow="0" windowWidth="25125" windowHeight="12435" activeTab="7"/>
  </bookViews>
  <sheets>
    <sheet name="DAY 0" sheetId="1" r:id="rId1"/>
    <sheet name="DAY 03" sheetId="2" r:id="rId2"/>
    <sheet name="DAY 06" sheetId="3" r:id="rId3"/>
    <sheet name="DAY 09" sheetId="4" r:id="rId4"/>
    <sheet name="DAY 12" sheetId="5" r:id="rId5"/>
    <sheet name="DAY 15" sheetId="6" r:id="rId6"/>
    <sheet name="DAY 18" sheetId="7" r:id="rId7"/>
    <sheet name="GRAPH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4" l="1"/>
  <c r="E30" i="2" l="1"/>
  <c r="D11" i="6" l="1"/>
  <c r="G17" i="7"/>
  <c r="E16" i="7"/>
  <c r="D14" i="7"/>
  <c r="E10" i="6"/>
  <c r="D9" i="6"/>
  <c r="G17" i="5"/>
  <c r="E10" i="5"/>
  <c r="D9" i="5"/>
  <c r="D29" i="3"/>
  <c r="G17" i="6"/>
  <c r="G17" i="4"/>
  <c r="G17" i="3"/>
  <c r="G17" i="2"/>
  <c r="G17" i="1"/>
  <c r="E16" i="4" l="1"/>
  <c r="D16" i="4"/>
  <c r="D14" i="4"/>
  <c r="E30" i="3"/>
  <c r="D31" i="3"/>
  <c r="E10" i="1" l="1"/>
  <c r="D11" i="1"/>
  <c r="D29" i="2" l="1"/>
  <c r="D31" i="2"/>
  <c r="H30" i="2"/>
  <c r="G19" i="2"/>
  <c r="D26" i="2"/>
  <c r="E25" i="2"/>
  <c r="H25" i="2" s="1"/>
  <c r="D24" i="2"/>
  <c r="D21" i="2"/>
  <c r="E20" i="2"/>
  <c r="H20" i="2" s="1"/>
  <c r="D19" i="2"/>
  <c r="E16" i="2"/>
  <c r="H16" i="2" s="1"/>
  <c r="D16" i="2"/>
  <c r="D14" i="2"/>
  <c r="D11" i="2"/>
  <c r="E10" i="2"/>
  <c r="H10" i="2" s="1"/>
  <c r="D9" i="2"/>
  <c r="D31" i="7"/>
  <c r="E30" i="7"/>
  <c r="H30" i="7" s="1"/>
  <c r="D29" i="7"/>
  <c r="D26" i="7"/>
  <c r="E25" i="7"/>
  <c r="H25" i="7" s="1"/>
  <c r="D24" i="7"/>
  <c r="D21" i="7"/>
  <c r="E20" i="7"/>
  <c r="H20" i="7" s="1"/>
  <c r="G19" i="7"/>
  <c r="D19" i="7"/>
  <c r="H16" i="7"/>
  <c r="D16" i="7"/>
  <c r="D11" i="7"/>
  <c r="E10" i="7"/>
  <c r="H10" i="7" s="1"/>
  <c r="I19" i="7" s="1"/>
  <c r="D9" i="7"/>
  <c r="D31" i="6"/>
  <c r="E30" i="6"/>
  <c r="H30" i="6" s="1"/>
  <c r="D29" i="6"/>
  <c r="D26" i="6"/>
  <c r="E25" i="6"/>
  <c r="H25" i="6" s="1"/>
  <c r="D24" i="6"/>
  <c r="D21" i="6"/>
  <c r="E20" i="6"/>
  <c r="H20" i="6" s="1"/>
  <c r="G19" i="6"/>
  <c r="D19" i="6"/>
  <c r="E16" i="6"/>
  <c r="H16" i="6" s="1"/>
  <c r="D16" i="6"/>
  <c r="D14" i="6"/>
  <c r="H10" i="6"/>
  <c r="D31" i="5"/>
  <c r="E30" i="5"/>
  <c r="H30" i="5" s="1"/>
  <c r="D29" i="5"/>
  <c r="D26" i="5"/>
  <c r="E25" i="5"/>
  <c r="H25" i="5" s="1"/>
  <c r="D24" i="5"/>
  <c r="D21" i="5"/>
  <c r="E20" i="5"/>
  <c r="H20" i="5" s="1"/>
  <c r="G19" i="5"/>
  <c r="D19" i="5"/>
  <c r="E16" i="5"/>
  <c r="H16" i="5" s="1"/>
  <c r="D16" i="5"/>
  <c r="D14" i="5"/>
  <c r="D11" i="5"/>
  <c r="H10" i="5"/>
  <c r="H30" i="3"/>
  <c r="D26" i="3"/>
  <c r="E25" i="3"/>
  <c r="H25" i="3" s="1"/>
  <c r="D24" i="3"/>
  <c r="D21" i="3"/>
  <c r="E20" i="3"/>
  <c r="H20" i="3" s="1"/>
  <c r="G19" i="3"/>
  <c r="D19" i="3"/>
  <c r="E16" i="3"/>
  <c r="H16" i="3" s="1"/>
  <c r="D16" i="3"/>
  <c r="D14" i="3"/>
  <c r="D11" i="3"/>
  <c r="E10" i="3"/>
  <c r="H10" i="3" s="1"/>
  <c r="D9" i="3"/>
  <c r="D31" i="4"/>
  <c r="E30" i="4"/>
  <c r="H30" i="4" s="1"/>
  <c r="D29" i="4"/>
  <c r="D26" i="4"/>
  <c r="H25" i="4"/>
  <c r="D24" i="4"/>
  <c r="D21" i="4"/>
  <c r="E20" i="4"/>
  <c r="H20" i="4" s="1"/>
  <c r="G19" i="4"/>
  <c r="D19" i="4"/>
  <c r="H16" i="4"/>
  <c r="D11" i="4"/>
  <c r="E10" i="4"/>
  <c r="H10" i="4" s="1"/>
  <c r="D9" i="4"/>
  <c r="G19" i="1"/>
  <c r="E30" i="1"/>
  <c r="H30" i="1" s="1"/>
  <c r="I19" i="5" l="1"/>
  <c r="I19" i="2"/>
  <c r="I19" i="6"/>
  <c r="I19" i="3"/>
  <c r="I19" i="4"/>
  <c r="D31" i="1"/>
  <c r="D29" i="1"/>
  <c r="D26" i="1"/>
  <c r="D24" i="1"/>
  <c r="D21" i="1"/>
  <c r="D19" i="1"/>
  <c r="D14" i="1"/>
  <c r="D16" i="1"/>
  <c r="D9" i="1" l="1"/>
  <c r="H10" i="1"/>
  <c r="E16" i="1"/>
  <c r="H16" i="1" s="1"/>
  <c r="E20" i="1"/>
  <c r="H20" i="1" s="1"/>
  <c r="E25" i="1"/>
  <c r="H25" i="1" s="1"/>
  <c r="I19" i="1" l="1"/>
</calcChain>
</file>

<file path=xl/sharedStrings.xml><?xml version="1.0" encoding="utf-8"?>
<sst xmlns="http://schemas.openxmlformats.org/spreadsheetml/2006/main" count="189" uniqueCount="25">
  <si>
    <t>ACCEPTED</t>
  </si>
  <si>
    <t>Q TEST</t>
  </si>
  <si>
    <t>Critical values for the Q-test for a 90% confidence interval</t>
  </si>
  <si>
    <t>N</t>
  </si>
  <si>
    <t>Qc</t>
  </si>
  <si>
    <t>(DAY 0)</t>
  </si>
  <si>
    <t>ABSORBANCE</t>
  </si>
  <si>
    <t>ASCENTING ORDER</t>
  </si>
  <si>
    <t>SAMPLE WEIGHT</t>
  </si>
  <si>
    <t>AVERAGE</t>
  </si>
  <si>
    <t>ABSORBANCE/WEIGHT</t>
  </si>
  <si>
    <t>EHEPHON ONLY</t>
  </si>
  <si>
    <t>(DAY 03)</t>
  </si>
  <si>
    <t>(DAY 09)</t>
  </si>
  <si>
    <t>(DAY 06)</t>
  </si>
  <si>
    <t>(DAY 12)</t>
  </si>
  <si>
    <t>(DAY 15)</t>
  </si>
  <si>
    <t>(DAY 18)</t>
  </si>
  <si>
    <t>Day 0</t>
  </si>
  <si>
    <t>Day 03</t>
  </si>
  <si>
    <t>Day 06</t>
  </si>
  <si>
    <t>Day 09</t>
  </si>
  <si>
    <t>Day 12</t>
  </si>
  <si>
    <t>Day 15</t>
  </si>
  <si>
    <t>Day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</si>
</sst>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</cellStyleXfs>
  <cellXfs count="12">
    <xf numFmtId="0" fontId="0" fillId="0" borderId="0" xfId="0"/>
    <xf numFmtId="0" fontId="2" fillId="2" borderId="0" xfId="1"/>
    <xf numFmtId="0" fontId="4" fillId="5" borderId="0" xfId="4"/>
    <xf numFmtId="0" fontId="4" fillId="3" borderId="0" xfId="2"/>
    <xf numFmtId="0" fontId="1" fillId="4" borderId="0" xfId="3"/>
    <xf numFmtId="0" fontId="4" fillId="6" borderId="0" xfId="5"/>
    <xf numFmtId="0" fontId="3" fillId="0" borderId="0" xfId="0" applyFont="1"/>
    <xf numFmtId="0" fontId="0" fillId="0" borderId="0" xfId="0" applyFont="1"/>
    <xf numFmtId="0" fontId="5" fillId="5" borderId="0" xfId="4" applyFont="1"/>
    <xf numFmtId="0" fontId="5" fillId="2" borderId="0" xfId="1" applyFont="1"/>
    <xf numFmtId="0" fontId="0" fillId="4" borderId="0" xfId="3" applyFont="1"/>
    <xf numFmtId="0" fontId="5" fillId="0" borderId="0" xfId="0" applyFont="1"/>
  </cellXfs>
  <cellStyles count="6">
    <cellStyle name="40% - Accent2" xfId="3" builtinId="35"/>
    <cellStyle name="60% - Accent1" xfId="2" builtinId="32"/>
    <cellStyle name="60% - Accent2" xfId="4" builtinId="36"/>
    <cellStyle name="60% - Accent6" xfId="5" builtinId="52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NZ"/>
              <a:t>ETHEPHON ONLY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invertIfNegative val="0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invertIfNegative val="0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5"/>
            <c:invertIfNegative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6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0"/>
                  <c:y val="-0.222222222222222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273148148148148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5555555555555558E-3"/>
                  <c:y val="-0.263888888888888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5555555555554534E-3"/>
                  <c:y val="-0.342592592592592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0.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0.287037037037037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0.236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GRAPH!$B$12:$B$18</c:f>
              <c:strCache>
                <c:ptCount val="7"/>
                <c:pt idx="0">
                  <c:v>Day 0</c:v>
                </c:pt>
                <c:pt idx="1">
                  <c:v>Day 03</c:v>
                </c:pt>
                <c:pt idx="2">
                  <c:v>Day 06</c:v>
                </c:pt>
                <c:pt idx="3">
                  <c:v>Day 09</c:v>
                </c:pt>
                <c:pt idx="4">
                  <c:v>Day 12</c:v>
                </c:pt>
                <c:pt idx="5">
                  <c:v>Day 15</c:v>
                </c:pt>
                <c:pt idx="6">
                  <c:v>Day 18</c:v>
                </c:pt>
              </c:strCache>
            </c:strRef>
          </c:cat>
          <c:val>
            <c:numRef>
              <c:f>GRAPH!$C$12:$C$18</c:f>
              <c:numCache>
                <c:formatCode>General</c:formatCode>
                <c:ptCount val="7"/>
                <c:pt idx="0">
                  <c:v>5.46</c:v>
                </c:pt>
                <c:pt idx="1">
                  <c:v>7.35</c:v>
                </c:pt>
                <c:pt idx="2">
                  <c:v>6.47</c:v>
                </c:pt>
                <c:pt idx="3">
                  <c:v>9.74</c:v>
                </c:pt>
                <c:pt idx="4">
                  <c:v>6.21</c:v>
                </c:pt>
                <c:pt idx="5">
                  <c:v>7.49</c:v>
                </c:pt>
                <c:pt idx="6">
                  <c:v>5.68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3625024"/>
        <c:axId val="223624240"/>
        <c:axId val="0"/>
      </c:bar3DChart>
      <c:catAx>
        <c:axId val="22362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624240"/>
        <c:crosses val="autoZero"/>
        <c:auto val="1"/>
        <c:lblAlgn val="ctr"/>
        <c:lblOffset val="100"/>
        <c:noMultiLvlLbl val="0"/>
      </c:catAx>
      <c:valAx>
        <c:axId val="22362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625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138112</xdr:colOff>
      <xdr:row>6</xdr:row>
      <xdr:rowOff>147637</xdr:rowOff>
    </xdr:from>
    <xdr:to>
      <xdr:col>11</xdr:col>
      <xdr:colOff>442912</xdr:colOff>
      <xdr:row>21</xdr:row>
      <xdr:rowOff>33337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workbookViewId="0">
      <selection activeCell="L8" sqref="L8"/>
    </sheetView>
  </sheetViews>
  <sheetFormatPr defaultRowHeight="15" x14ac:dyDescent="0.25"/>
  <cols>
    <col min="1" max="1" width="16.5703125" customWidth="1"/>
    <col min="2" max="2" width="14.28515625" customWidth="1"/>
    <col min="3" max="3" width="13.5703125" customWidth="1"/>
    <col min="4" max="4" width="14.28515625" customWidth="1"/>
    <col min="5" max="5" width="11.42578125" customWidth="1"/>
    <col min="6" max="6" width="13.28515625" customWidth="1"/>
    <col min="7" max="7" width="11" customWidth="1"/>
    <col min="8" max="8" width="17" customWidth="1"/>
    <col min="9" max="9" width="10" customWidth="1"/>
  </cols>
  <sheetData>
    <row r="1" spans="1:19" x14ac:dyDescent="0.25">
      <c r="C1" s="6"/>
      <c r="D1" s="6" t="s">
        <v>11</v>
      </c>
      <c r="E1" s="6" t="s">
        <v>5</v>
      </c>
    </row>
    <row r="2" spans="1:19" x14ac:dyDescent="0.25">
      <c r="A2" s="6"/>
      <c r="B2" s="6" t="s">
        <v>2</v>
      </c>
      <c r="C2" s="6"/>
      <c r="D2" s="6"/>
      <c r="E2" s="6"/>
      <c r="F2" s="6"/>
      <c r="G2" s="6"/>
      <c r="H2" s="6"/>
      <c r="I2" s="6"/>
    </row>
    <row r="3" spans="1:19" x14ac:dyDescent="0.25">
      <c r="A3" s="6" t="s">
        <v>3</v>
      </c>
      <c r="B3" s="6">
        <v>3</v>
      </c>
      <c r="C3" s="6">
        <v>4</v>
      </c>
      <c r="D3" s="6">
        <v>5</v>
      </c>
      <c r="E3" s="6">
        <v>6</v>
      </c>
      <c r="F3" s="6">
        <v>7</v>
      </c>
      <c r="G3" s="6">
        <v>8</v>
      </c>
      <c r="H3" s="6">
        <v>9</v>
      </c>
      <c r="I3" s="6">
        <v>10</v>
      </c>
    </row>
    <row r="4" spans="1:19" x14ac:dyDescent="0.25">
      <c r="A4" s="6" t="s">
        <v>4</v>
      </c>
      <c r="B4" s="6">
        <v>0.94</v>
      </c>
      <c r="C4" s="6">
        <v>0.76</v>
      </c>
      <c r="D4" s="6">
        <v>0.64</v>
      </c>
      <c r="E4" s="6">
        <v>0.56000000000000005</v>
      </c>
      <c r="F4" s="6">
        <v>0.51</v>
      </c>
      <c r="G4" s="6">
        <v>0.47</v>
      </c>
      <c r="H4" s="6">
        <v>0.44</v>
      </c>
      <c r="I4" s="6">
        <v>0.41</v>
      </c>
    </row>
    <row r="5" spans="1:19" x14ac:dyDescent="0.25">
      <c r="K5" s="6"/>
      <c r="L5" s="6"/>
      <c r="M5" s="6"/>
      <c r="N5" s="6"/>
      <c r="O5" s="6"/>
      <c r="P5" s="6"/>
      <c r="Q5" s="6"/>
      <c r="R5" s="6"/>
      <c r="S5" s="6"/>
    </row>
    <row r="6" spans="1:19" x14ac:dyDescent="0.25">
      <c r="A6" s="7" t="s">
        <v>8</v>
      </c>
      <c r="B6" t="s">
        <v>6</v>
      </c>
      <c r="C6" t="s">
        <v>7</v>
      </c>
      <c r="D6" t="s">
        <v>1</v>
      </c>
      <c r="E6" t="s">
        <v>9</v>
      </c>
      <c r="F6" t="s">
        <v>7</v>
      </c>
      <c r="G6" t="s">
        <v>1</v>
      </c>
      <c r="H6" t="s">
        <v>10</v>
      </c>
      <c r="I6" t="s">
        <v>9</v>
      </c>
    </row>
    <row r="8" spans="1:19" x14ac:dyDescent="0.25">
      <c r="B8" s="1">
        <v>0.52</v>
      </c>
      <c r="C8" s="9">
        <v>0.48399999999999999</v>
      </c>
    </row>
    <row r="9" spans="1:19" x14ac:dyDescent="0.25">
      <c r="B9" s="1">
        <v>0.52400000000000002</v>
      </c>
      <c r="C9" s="1">
        <v>0.51600000000000001</v>
      </c>
      <c r="D9">
        <f>(C12-C11)/(C12-C8)</f>
        <v>0.1</v>
      </c>
    </row>
    <row r="10" spans="1:19" x14ac:dyDescent="0.25">
      <c r="A10">
        <v>0.1019</v>
      </c>
      <c r="B10" s="1">
        <v>0.48399999999999999</v>
      </c>
      <c r="C10" s="1">
        <v>0.51900000000000002</v>
      </c>
      <c r="D10" t="s">
        <v>0</v>
      </c>
      <c r="E10">
        <f>(SUM(C9:C12)/4)</f>
        <v>0.51975000000000005</v>
      </c>
      <c r="H10">
        <f>(E10)/A10</f>
        <v>5.1005888125613348</v>
      </c>
    </row>
    <row r="11" spans="1:19" x14ac:dyDescent="0.25">
      <c r="B11" s="1">
        <v>0.51900000000000002</v>
      </c>
      <c r="C11" s="1">
        <v>0.52</v>
      </c>
      <c r="D11">
        <f>(C10-C9)/(C12-C9)</f>
        <v>0.375</v>
      </c>
    </row>
    <row r="12" spans="1:19" x14ac:dyDescent="0.25">
      <c r="B12" s="1">
        <v>0.51600000000000001</v>
      </c>
      <c r="C12" s="1">
        <v>0.52400000000000002</v>
      </c>
      <c r="D12" t="s">
        <v>0</v>
      </c>
    </row>
    <row r="13" spans="1:19" x14ac:dyDescent="0.25">
      <c r="B13" s="3">
        <v>0.56499999999999995</v>
      </c>
      <c r="C13" s="3">
        <v>0.54</v>
      </c>
    </row>
    <row r="14" spans="1:19" x14ac:dyDescent="0.25">
      <c r="B14" s="3">
        <v>0.54300000000000004</v>
      </c>
      <c r="C14" s="3">
        <v>0.54300000000000004</v>
      </c>
      <c r="D14">
        <f>(C17-C16)/(C17-C13)</f>
        <v>0.35999999999999716</v>
      </c>
    </row>
    <row r="15" spans="1:19" x14ac:dyDescent="0.25">
      <c r="B15" s="3">
        <v>0.54</v>
      </c>
      <c r="C15" s="3">
        <v>0.54700000000000004</v>
      </c>
      <c r="D15" t="s">
        <v>0</v>
      </c>
    </row>
    <row r="16" spans="1:19" x14ac:dyDescent="0.25">
      <c r="A16">
        <v>0.1011</v>
      </c>
      <c r="B16" s="3">
        <v>0.55600000000000005</v>
      </c>
      <c r="C16" s="3">
        <v>0.55600000000000005</v>
      </c>
      <c r="D16">
        <f>(C14-C13)/(C17-C13)</f>
        <v>0.12000000000000054</v>
      </c>
      <c r="E16">
        <f>(SUM(C13:C17)/5)</f>
        <v>0.55020000000000002</v>
      </c>
      <c r="F16">
        <v>0.51975000000000005</v>
      </c>
      <c r="H16">
        <f>(E16)/(A16)</f>
        <v>5.4421364985163212</v>
      </c>
    </row>
    <row r="17" spans="1:9" x14ac:dyDescent="0.25">
      <c r="B17" s="3">
        <v>0.54700000000000004</v>
      </c>
      <c r="C17" s="3">
        <v>0.56499999999999995</v>
      </c>
      <c r="D17" t="s">
        <v>0</v>
      </c>
      <c r="F17">
        <v>0.55020000000000002</v>
      </c>
      <c r="G17">
        <f>(F20-F19)/(F20-F16)</f>
        <v>2.8426395939085473E-2</v>
      </c>
    </row>
    <row r="18" spans="1:9" x14ac:dyDescent="0.25">
      <c r="B18" s="4">
        <v>0.56499999999999995</v>
      </c>
      <c r="C18" s="4">
        <v>0.56299999999999994</v>
      </c>
      <c r="F18">
        <v>0.55779999999999996</v>
      </c>
      <c r="G18" t="s">
        <v>0</v>
      </c>
    </row>
    <row r="19" spans="1:9" x14ac:dyDescent="0.25">
      <c r="B19" s="10">
        <v>0.56599999999999995</v>
      </c>
      <c r="C19" s="4">
        <v>0.56499999999999995</v>
      </c>
      <c r="D19">
        <f>(C22-C21)/(C22-C18)</f>
        <v>0.2</v>
      </c>
      <c r="F19">
        <v>0.56759999999999999</v>
      </c>
      <c r="G19">
        <f>(F17-F16)/(F20-F16)</f>
        <v>0.61827411167512758</v>
      </c>
      <c r="I19">
        <f>(H10+H16+H20+H25+H30)/5</f>
        <v>5.4571465829804122</v>
      </c>
    </row>
    <row r="20" spans="1:9" x14ac:dyDescent="0.25">
      <c r="A20">
        <v>0.1009</v>
      </c>
      <c r="B20" s="4">
        <v>0.57299999999999995</v>
      </c>
      <c r="C20" s="10">
        <v>0.56599999999999995</v>
      </c>
      <c r="D20" t="s">
        <v>0</v>
      </c>
      <c r="E20">
        <f>(SUM(C18:C22)/5)</f>
        <v>0.56759999999999988</v>
      </c>
      <c r="F20">
        <v>0.56899999999999995</v>
      </c>
      <c r="G20" t="s">
        <v>0</v>
      </c>
      <c r="H20">
        <f>(E20/A20)</f>
        <v>5.625371655104062</v>
      </c>
    </row>
    <row r="21" spans="1:9" x14ac:dyDescent="0.25">
      <c r="B21" s="4">
        <v>0.57099999999999995</v>
      </c>
      <c r="C21" s="4">
        <v>0.57099999999999995</v>
      </c>
      <c r="D21">
        <f>(C19-C18)/(C22-C18)</f>
        <v>0.2</v>
      </c>
    </row>
    <row r="22" spans="1:9" x14ac:dyDescent="0.25">
      <c r="B22" s="4">
        <v>0.56299999999999994</v>
      </c>
      <c r="C22" s="4">
        <v>0.57299999999999995</v>
      </c>
      <c r="D22" t="s">
        <v>0</v>
      </c>
    </row>
    <row r="23" spans="1:9" x14ac:dyDescent="0.25">
      <c r="B23" s="5">
        <v>0.56999999999999995</v>
      </c>
      <c r="C23" s="5">
        <v>0.55900000000000005</v>
      </c>
    </row>
    <row r="24" spans="1:9" x14ac:dyDescent="0.25">
      <c r="B24" s="5">
        <v>0.57499999999999996</v>
      </c>
      <c r="C24" s="5">
        <v>0.56799999999999995</v>
      </c>
      <c r="D24">
        <f>(C27-C26)/(C27-C23)</f>
        <v>0.12500000000000086</v>
      </c>
    </row>
    <row r="25" spans="1:9" x14ac:dyDescent="0.25">
      <c r="A25">
        <v>0.1019</v>
      </c>
      <c r="B25" s="5">
        <v>0.55900000000000005</v>
      </c>
      <c r="C25" s="5">
        <v>0.56999999999999995</v>
      </c>
      <c r="D25" t="s">
        <v>0</v>
      </c>
      <c r="E25">
        <f>SUM(C23:C27)/5</f>
        <v>0.56899999999999995</v>
      </c>
      <c r="H25">
        <f>(E25)/(A25)</f>
        <v>5.5839057899901858</v>
      </c>
    </row>
    <row r="26" spans="1:9" x14ac:dyDescent="0.25">
      <c r="B26" s="5">
        <v>0.56799999999999995</v>
      </c>
      <c r="C26" s="5">
        <v>0.57299999999999995</v>
      </c>
      <c r="D26">
        <f>(C24-C23)/(C27-C23)</f>
        <v>0.562499999999997</v>
      </c>
    </row>
    <row r="27" spans="1:9" x14ac:dyDescent="0.25">
      <c r="B27" s="5">
        <v>0.57299999999999995</v>
      </c>
      <c r="C27" s="5">
        <v>0.57499999999999996</v>
      </c>
      <c r="D27" t="s">
        <v>0</v>
      </c>
    </row>
    <row r="28" spans="1:9" x14ac:dyDescent="0.25">
      <c r="B28" s="2">
        <v>0.55300000000000005</v>
      </c>
      <c r="C28" s="2">
        <v>0.55300000000000005</v>
      </c>
    </row>
    <row r="29" spans="1:9" x14ac:dyDescent="0.25">
      <c r="B29" s="2">
        <v>0.56200000000000006</v>
      </c>
      <c r="C29" s="2">
        <v>0.55500000000000005</v>
      </c>
      <c r="D29">
        <f>(C32-C31)/(C32-C28)</f>
        <v>0.1111111111111111</v>
      </c>
    </row>
    <row r="30" spans="1:9" x14ac:dyDescent="0.25">
      <c r="A30">
        <v>0.1008</v>
      </c>
      <c r="B30" s="2">
        <v>0.55800000000000005</v>
      </c>
      <c r="C30" s="2">
        <v>0.55800000000000005</v>
      </c>
      <c r="D30" t="s">
        <v>0</v>
      </c>
      <c r="E30">
        <f>SUM(C28:C32)/5</f>
        <v>0.55780000000000007</v>
      </c>
      <c r="H30">
        <f>(E30)/A30</f>
        <v>5.5337301587301591</v>
      </c>
    </row>
    <row r="31" spans="1:9" x14ac:dyDescent="0.25">
      <c r="B31" s="2">
        <v>0.56100000000000005</v>
      </c>
      <c r="C31" s="2">
        <v>0.56100000000000005</v>
      </c>
      <c r="D31">
        <f>(C29-C28)/(C32-C28)</f>
        <v>0.22222222222222221</v>
      </c>
    </row>
    <row r="32" spans="1:9" x14ac:dyDescent="0.25">
      <c r="B32" s="2">
        <v>0.55500000000000005</v>
      </c>
      <c r="C32" s="2">
        <v>0.56200000000000006</v>
      </c>
      <c r="D32" t="s">
        <v>0</v>
      </c>
    </row>
  </sheetData>
  <sortState ref="F16:F20">
    <sortCondition ref="F12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K7" sqref="K7"/>
    </sheetView>
  </sheetViews>
  <sheetFormatPr defaultRowHeight="15" x14ac:dyDescent="0.25"/>
  <cols>
    <col min="1" max="1" width="16.5703125" customWidth="1"/>
    <col min="2" max="2" width="14.28515625" customWidth="1"/>
    <col min="3" max="3" width="15.85546875" customWidth="1"/>
    <col min="4" max="4" width="14.28515625" customWidth="1"/>
    <col min="5" max="5" width="11.42578125" customWidth="1"/>
    <col min="6" max="6" width="14.28515625" customWidth="1"/>
    <col min="7" max="7" width="11" customWidth="1"/>
    <col min="8" max="8" width="16.5703125" customWidth="1"/>
    <col min="9" max="9" width="10" customWidth="1"/>
  </cols>
  <sheetData>
    <row r="1" spans="1:19" x14ac:dyDescent="0.25">
      <c r="C1" s="6"/>
      <c r="D1" s="6" t="s">
        <v>11</v>
      </c>
      <c r="E1" s="6" t="s">
        <v>12</v>
      </c>
    </row>
    <row r="2" spans="1:19" x14ac:dyDescent="0.25">
      <c r="A2" s="6"/>
      <c r="B2" s="6" t="s">
        <v>2</v>
      </c>
      <c r="C2" s="6"/>
      <c r="D2" s="6"/>
      <c r="E2" s="6"/>
      <c r="F2" s="6"/>
      <c r="G2" s="6"/>
      <c r="H2" s="6"/>
      <c r="I2" s="6"/>
    </row>
    <row r="3" spans="1:19" x14ac:dyDescent="0.25">
      <c r="A3" s="6" t="s">
        <v>3</v>
      </c>
      <c r="B3" s="6">
        <v>3</v>
      </c>
      <c r="C3" s="6">
        <v>4</v>
      </c>
      <c r="D3" s="6">
        <v>5</v>
      </c>
      <c r="E3" s="6">
        <v>6</v>
      </c>
      <c r="F3" s="6">
        <v>7</v>
      </c>
      <c r="G3" s="6">
        <v>8</v>
      </c>
      <c r="H3" s="6">
        <v>9</v>
      </c>
      <c r="I3" s="6">
        <v>10</v>
      </c>
    </row>
    <row r="4" spans="1:19" x14ac:dyDescent="0.25">
      <c r="A4" s="6" t="s">
        <v>4</v>
      </c>
      <c r="B4" s="6">
        <v>0.94</v>
      </c>
      <c r="C4" s="6">
        <v>0.76</v>
      </c>
      <c r="D4" s="6">
        <v>0.64</v>
      </c>
      <c r="E4" s="6">
        <v>0.56000000000000005</v>
      </c>
      <c r="F4" s="6">
        <v>0.51</v>
      </c>
      <c r="G4" s="6">
        <v>0.47</v>
      </c>
      <c r="H4" s="6">
        <v>0.44</v>
      </c>
      <c r="I4" s="6">
        <v>0.41</v>
      </c>
    </row>
    <row r="5" spans="1:19" x14ac:dyDescent="0.25">
      <c r="K5" s="6"/>
      <c r="L5" s="6"/>
      <c r="M5" s="6"/>
      <c r="N5" s="6"/>
      <c r="O5" s="6"/>
      <c r="P5" s="6"/>
      <c r="Q5" s="6"/>
      <c r="R5" s="6"/>
      <c r="S5" s="6"/>
    </row>
    <row r="6" spans="1:19" x14ac:dyDescent="0.25">
      <c r="A6" s="7" t="s">
        <v>8</v>
      </c>
      <c r="B6" t="s">
        <v>6</v>
      </c>
      <c r="C6" t="s">
        <v>7</v>
      </c>
      <c r="D6" t="s">
        <v>1</v>
      </c>
      <c r="E6" t="s">
        <v>9</v>
      </c>
      <c r="F6" t="s">
        <v>7</v>
      </c>
      <c r="G6" t="s">
        <v>1</v>
      </c>
      <c r="H6" t="s">
        <v>10</v>
      </c>
      <c r="I6" t="s">
        <v>9</v>
      </c>
    </row>
    <row r="8" spans="1:19" x14ac:dyDescent="0.25">
      <c r="B8" s="1">
        <v>0.746</v>
      </c>
      <c r="C8" s="1">
        <v>0.73799999999999999</v>
      </c>
    </row>
    <row r="9" spans="1:19" x14ac:dyDescent="0.25">
      <c r="B9" s="1">
        <v>0.751</v>
      </c>
      <c r="C9" s="1">
        <v>0.746</v>
      </c>
      <c r="D9">
        <f>(C12-C11)/(C12-C8)</f>
        <v>0.13333333333333333</v>
      </c>
    </row>
    <row r="10" spans="1:19" x14ac:dyDescent="0.25">
      <c r="A10">
        <v>0.10009999999999999</v>
      </c>
      <c r="B10" s="1">
        <v>0.73799999999999999</v>
      </c>
      <c r="C10" s="1">
        <v>0.748</v>
      </c>
      <c r="D10" t="s">
        <v>0</v>
      </c>
      <c r="E10">
        <f>(SUM(C8:C12)/5)</f>
        <v>0.74720000000000009</v>
      </c>
      <c r="H10">
        <f>(E10)/A10</f>
        <v>7.4645354645354658</v>
      </c>
    </row>
    <row r="11" spans="1:19" x14ac:dyDescent="0.25">
      <c r="B11" s="1">
        <v>0.748</v>
      </c>
      <c r="C11" s="1">
        <v>0.751</v>
      </c>
      <c r="D11">
        <f>(C9-C8)/(C12-C8)</f>
        <v>0.53333333333333333</v>
      </c>
    </row>
    <row r="12" spans="1:19" x14ac:dyDescent="0.25">
      <c r="B12" s="1">
        <v>0.753</v>
      </c>
      <c r="C12" s="1">
        <v>0.753</v>
      </c>
      <c r="D12" t="s">
        <v>0</v>
      </c>
    </row>
    <row r="13" spans="1:19" x14ac:dyDescent="0.25">
      <c r="B13" s="3">
        <v>0.71099999999999997</v>
      </c>
      <c r="C13" s="3">
        <v>0.71099999999999997</v>
      </c>
    </row>
    <row r="14" spans="1:19" x14ac:dyDescent="0.25">
      <c r="B14" s="3">
        <v>0.72599999999999998</v>
      </c>
      <c r="C14" s="3">
        <v>0.71799999999999997</v>
      </c>
      <c r="D14">
        <f>(C17-C16)/(C17-C13)</f>
        <v>0.16666666666666666</v>
      </c>
    </row>
    <row r="15" spans="1:19" x14ac:dyDescent="0.25">
      <c r="B15" s="3">
        <v>0.71799999999999997</v>
      </c>
      <c r="C15" s="3">
        <v>0.71899999999999997</v>
      </c>
      <c r="D15" t="s">
        <v>0</v>
      </c>
    </row>
    <row r="16" spans="1:19" x14ac:dyDescent="0.25">
      <c r="A16">
        <v>0.1017</v>
      </c>
      <c r="B16" s="3">
        <v>0.71899999999999997</v>
      </c>
      <c r="C16" s="3">
        <v>0.72599999999999998</v>
      </c>
      <c r="D16">
        <f>(C14-C13)/(C17-C13)</f>
        <v>0.3888888888888889</v>
      </c>
      <c r="E16">
        <f>(SUM(C13:C17)/5)</f>
        <v>0.72059999999999991</v>
      </c>
      <c r="F16">
        <v>0.72060000000000002</v>
      </c>
      <c r="H16">
        <f>(E16)/(A16)</f>
        <v>7.0855457227138636</v>
      </c>
    </row>
    <row r="17" spans="1:9" x14ac:dyDescent="0.25">
      <c r="B17" s="3">
        <v>0.72899999999999998</v>
      </c>
      <c r="C17" s="3">
        <v>0.72899999999999998</v>
      </c>
      <c r="D17" t="s">
        <v>0</v>
      </c>
      <c r="F17">
        <v>0.73660000000000003</v>
      </c>
      <c r="G17">
        <f>(F19-F18)/(F19-F16)</f>
        <v>0.15822784810126617</v>
      </c>
    </row>
    <row r="18" spans="1:9" x14ac:dyDescent="0.25">
      <c r="B18" s="4">
        <v>0.75600000000000001</v>
      </c>
      <c r="C18" s="4">
        <v>0.74399999999999999</v>
      </c>
      <c r="F18">
        <v>0.74719999999999998</v>
      </c>
      <c r="G18" t="s">
        <v>0</v>
      </c>
    </row>
    <row r="19" spans="1:9" x14ac:dyDescent="0.25">
      <c r="B19" s="4">
        <v>0.748</v>
      </c>
      <c r="C19" s="4">
        <v>0.748</v>
      </c>
      <c r="D19">
        <f>(C22-C21)/(C22-C18)</f>
        <v>0.14285714285714285</v>
      </c>
      <c r="F19">
        <v>0.75219999999999998</v>
      </c>
      <c r="G19">
        <f>(F17-F16)/(F20-F16)</f>
        <v>0.44260027662517309</v>
      </c>
      <c r="I19">
        <f>(H10+H16+H20+H25+H30)/5</f>
        <v>7.3577756740156159</v>
      </c>
    </row>
    <row r="20" spans="1:9" x14ac:dyDescent="0.25">
      <c r="A20">
        <v>0.1008</v>
      </c>
      <c r="B20" s="4">
        <v>0.74399999999999999</v>
      </c>
      <c r="C20" s="4">
        <v>0.755</v>
      </c>
      <c r="D20" t="s">
        <v>0</v>
      </c>
      <c r="E20">
        <f>(SUM(C18:C22)/5)</f>
        <v>0.75219999999999998</v>
      </c>
      <c r="F20">
        <v>0.75675000000000003</v>
      </c>
      <c r="G20" t="s">
        <v>0</v>
      </c>
      <c r="H20">
        <f>(E20/A20)</f>
        <v>7.462301587301587</v>
      </c>
    </row>
    <row r="21" spans="1:9" x14ac:dyDescent="0.25">
      <c r="B21" s="4">
        <v>0.75800000000000001</v>
      </c>
      <c r="C21" s="4">
        <v>0.75600000000000001</v>
      </c>
      <c r="D21">
        <f>(C19-C18)/(C22-C18)</f>
        <v>0.2857142857142857</v>
      </c>
    </row>
    <row r="22" spans="1:9" x14ac:dyDescent="0.25">
      <c r="B22" s="4">
        <v>0.755</v>
      </c>
      <c r="C22" s="4">
        <v>0.75800000000000001</v>
      </c>
      <c r="D22" t="s">
        <v>0</v>
      </c>
    </row>
    <row r="23" spans="1:9" x14ac:dyDescent="0.25">
      <c r="B23" s="5">
        <v>0.72199999999999998</v>
      </c>
      <c r="C23" s="5">
        <v>0.72199999999999998</v>
      </c>
    </row>
    <row r="24" spans="1:9" x14ac:dyDescent="0.25">
      <c r="B24" s="5">
        <v>0.72599999999999998</v>
      </c>
      <c r="C24" s="5">
        <v>0.72599999999999998</v>
      </c>
      <c r="D24">
        <f>(C27-C26)/(C27-C23)</f>
        <v>4.1666666666666664E-2</v>
      </c>
    </row>
    <row r="25" spans="1:9" x14ac:dyDescent="0.25">
      <c r="A25">
        <v>0.1004</v>
      </c>
      <c r="B25" s="5">
        <v>0.745</v>
      </c>
      <c r="C25" s="5">
        <v>0.74399999999999999</v>
      </c>
      <c r="D25" t="s">
        <v>0</v>
      </c>
      <c r="E25">
        <f>SUM(C23:C27)/5</f>
        <v>0.73660000000000003</v>
      </c>
      <c r="H25">
        <f>(E25)/(A25)</f>
        <v>7.3366533864541834</v>
      </c>
    </row>
    <row r="26" spans="1:9" x14ac:dyDescent="0.25">
      <c r="B26" s="5">
        <v>0.74399999999999999</v>
      </c>
      <c r="C26" s="5">
        <v>0.745</v>
      </c>
      <c r="D26">
        <f>(C24-C23)/(C27-C23)</f>
        <v>0.16666666666666666</v>
      </c>
    </row>
    <row r="27" spans="1:9" x14ac:dyDescent="0.25">
      <c r="B27" s="5">
        <v>0.746</v>
      </c>
      <c r="C27" s="5">
        <v>0.746</v>
      </c>
      <c r="D27" t="s">
        <v>0</v>
      </c>
    </row>
    <row r="28" spans="1:9" x14ac:dyDescent="0.25">
      <c r="B28" s="2">
        <v>0.745</v>
      </c>
      <c r="C28" s="2">
        <v>0.745</v>
      </c>
    </row>
    <row r="29" spans="1:9" x14ac:dyDescent="0.25">
      <c r="B29" s="2">
        <v>0.75800000000000001</v>
      </c>
      <c r="C29" s="2">
        <v>0.749</v>
      </c>
      <c r="D29">
        <f>(C32-C31)/(C32-C28)</f>
        <v>0.35</v>
      </c>
    </row>
    <row r="30" spans="1:9" x14ac:dyDescent="0.25">
      <c r="A30">
        <v>0.1014</v>
      </c>
      <c r="B30" s="2">
        <v>0.76500000000000001</v>
      </c>
      <c r="C30" s="2">
        <v>0.755</v>
      </c>
      <c r="D30" t="s">
        <v>0</v>
      </c>
      <c r="E30">
        <f>SUM(C28:C32)/5</f>
        <v>0.75440000000000007</v>
      </c>
      <c r="H30">
        <f>(E30)/A30</f>
        <v>7.439842209072979</v>
      </c>
    </row>
    <row r="31" spans="1:9" x14ac:dyDescent="0.25">
      <c r="B31" s="2">
        <v>0.755</v>
      </c>
      <c r="C31" s="2">
        <v>0.75800000000000001</v>
      </c>
      <c r="D31">
        <f>(C29-C28)/(C32-C28)</f>
        <v>0.2</v>
      </c>
    </row>
    <row r="32" spans="1:9" x14ac:dyDescent="0.25">
      <c r="B32" s="2">
        <v>0.749</v>
      </c>
      <c r="C32" s="2">
        <v>0.76500000000000001</v>
      </c>
      <c r="D32" t="s">
        <v>0</v>
      </c>
    </row>
  </sheetData>
  <sortState ref="C8:C12">
    <sortCondition ref="C4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K11" sqref="K11"/>
    </sheetView>
  </sheetViews>
  <sheetFormatPr defaultRowHeight="15" x14ac:dyDescent="0.25"/>
  <cols>
    <col min="1" max="1" width="16.5703125" customWidth="1"/>
    <col min="2" max="2" width="14.28515625" customWidth="1"/>
    <col min="3" max="3" width="15.42578125" customWidth="1"/>
    <col min="4" max="4" width="14.28515625" customWidth="1"/>
    <col min="5" max="5" width="11.42578125" customWidth="1"/>
    <col min="6" max="6" width="14.5703125" customWidth="1"/>
    <col min="7" max="7" width="11" customWidth="1"/>
    <col min="8" max="8" width="20" customWidth="1"/>
    <col min="9" max="9" width="10" customWidth="1"/>
  </cols>
  <sheetData>
    <row r="1" spans="1:19" x14ac:dyDescent="0.25">
      <c r="C1" s="6"/>
      <c r="D1" s="6" t="s">
        <v>11</v>
      </c>
      <c r="E1" s="6" t="s">
        <v>14</v>
      </c>
    </row>
    <row r="2" spans="1:19" x14ac:dyDescent="0.25">
      <c r="A2" s="6"/>
      <c r="B2" s="6" t="s">
        <v>2</v>
      </c>
      <c r="C2" s="6"/>
      <c r="D2" s="6"/>
      <c r="E2" s="6"/>
      <c r="F2" s="6"/>
      <c r="G2" s="6"/>
      <c r="H2" s="6"/>
      <c r="I2" s="6"/>
    </row>
    <row r="3" spans="1:19" x14ac:dyDescent="0.25">
      <c r="A3" s="6" t="s">
        <v>3</v>
      </c>
      <c r="B3" s="6">
        <v>3</v>
      </c>
      <c r="C3" s="6">
        <v>4</v>
      </c>
      <c r="D3" s="6">
        <v>5</v>
      </c>
      <c r="E3" s="6">
        <v>6</v>
      </c>
      <c r="F3" s="6">
        <v>7</v>
      </c>
      <c r="G3" s="6">
        <v>8</v>
      </c>
      <c r="H3" s="6">
        <v>9</v>
      </c>
      <c r="I3" s="6">
        <v>10</v>
      </c>
    </row>
    <row r="4" spans="1:19" x14ac:dyDescent="0.25">
      <c r="A4" s="6" t="s">
        <v>4</v>
      </c>
      <c r="B4" s="6">
        <v>0.94</v>
      </c>
      <c r="C4" s="6">
        <v>0.76</v>
      </c>
      <c r="D4" s="6">
        <v>0.64</v>
      </c>
      <c r="E4" s="6">
        <v>0.56000000000000005</v>
      </c>
      <c r="F4" s="6">
        <v>0.51</v>
      </c>
      <c r="G4" s="6">
        <v>0.47</v>
      </c>
      <c r="H4" s="6">
        <v>0.44</v>
      </c>
      <c r="I4" s="6">
        <v>0.41</v>
      </c>
    </row>
    <row r="5" spans="1:19" x14ac:dyDescent="0.25">
      <c r="K5" s="6"/>
      <c r="L5" s="6"/>
      <c r="M5" s="6"/>
      <c r="N5" s="6"/>
      <c r="O5" s="6"/>
      <c r="P5" s="6"/>
      <c r="Q5" s="6"/>
      <c r="R5" s="6"/>
      <c r="S5" s="6"/>
    </row>
    <row r="6" spans="1:19" x14ac:dyDescent="0.25">
      <c r="A6" s="7" t="s">
        <v>8</v>
      </c>
      <c r="B6" t="s">
        <v>6</v>
      </c>
      <c r="C6" t="s">
        <v>7</v>
      </c>
      <c r="D6" t="s">
        <v>1</v>
      </c>
      <c r="E6" t="s">
        <v>9</v>
      </c>
      <c r="F6" t="s">
        <v>7</v>
      </c>
      <c r="G6" t="s">
        <v>1</v>
      </c>
      <c r="H6" t="s">
        <v>10</v>
      </c>
      <c r="I6" t="s">
        <v>9</v>
      </c>
    </row>
    <row r="8" spans="1:19" x14ac:dyDescent="0.25">
      <c r="B8" s="1">
        <v>0.63500000000000001</v>
      </c>
      <c r="C8" s="1">
        <v>0.63500000000000001</v>
      </c>
    </row>
    <row r="9" spans="1:19" x14ac:dyDescent="0.25">
      <c r="B9" s="1">
        <v>0.64100000000000001</v>
      </c>
      <c r="C9" s="1">
        <v>0.63600000000000001</v>
      </c>
      <c r="D9">
        <f>(C12-C11)/(C12-C8)</f>
        <v>0.53846153846153844</v>
      </c>
    </row>
    <row r="10" spans="1:19" x14ac:dyDescent="0.25">
      <c r="A10">
        <v>0.1003</v>
      </c>
      <c r="B10" s="1">
        <v>0.64800000000000002</v>
      </c>
      <c r="C10" s="1">
        <v>0.63800000000000001</v>
      </c>
      <c r="D10" t="s">
        <v>0</v>
      </c>
      <c r="E10">
        <f>(SUM(C8:C12)/5)</f>
        <v>0.63959999999999995</v>
      </c>
      <c r="H10">
        <f>(E10)/A10</f>
        <v>6.3768693918245258</v>
      </c>
    </row>
    <row r="11" spans="1:19" x14ac:dyDescent="0.25">
      <c r="B11" s="1">
        <v>0.63600000000000001</v>
      </c>
      <c r="C11" s="1">
        <v>0.64100000000000001</v>
      </c>
      <c r="D11">
        <f>(C9-C8)/(C12-C8)</f>
        <v>7.6923076923076927E-2</v>
      </c>
    </row>
    <row r="12" spans="1:19" x14ac:dyDescent="0.25">
      <c r="B12" s="1">
        <v>0.63800000000000001</v>
      </c>
      <c r="C12" s="1">
        <v>0.64800000000000002</v>
      </c>
      <c r="D12" t="s">
        <v>0</v>
      </c>
    </row>
    <row r="13" spans="1:19" x14ac:dyDescent="0.25">
      <c r="B13" s="3">
        <v>0.66300000000000003</v>
      </c>
      <c r="C13" s="3">
        <v>0.64800000000000002</v>
      </c>
    </row>
    <row r="14" spans="1:19" x14ac:dyDescent="0.25">
      <c r="B14" s="3">
        <v>0.65800000000000003</v>
      </c>
      <c r="C14" s="3">
        <v>0.65100000000000002</v>
      </c>
      <c r="D14">
        <f>(C17-C16)/(C17-C13)</f>
        <v>0.25</v>
      </c>
    </row>
    <row r="15" spans="1:19" x14ac:dyDescent="0.25">
      <c r="B15" s="3">
        <v>0.64800000000000002</v>
      </c>
      <c r="C15" s="3">
        <v>0.65800000000000003</v>
      </c>
      <c r="D15" t="s">
        <v>0</v>
      </c>
    </row>
    <row r="16" spans="1:19" x14ac:dyDescent="0.25">
      <c r="A16">
        <v>0.1014</v>
      </c>
      <c r="B16" s="3">
        <v>0.65100000000000002</v>
      </c>
      <c r="C16" s="3">
        <v>0.66300000000000003</v>
      </c>
      <c r="D16">
        <f>(C14-C13)/(C17-C13)</f>
        <v>0.15</v>
      </c>
      <c r="E16">
        <f>(SUM(C13:C17)/5)</f>
        <v>0.65760000000000007</v>
      </c>
      <c r="F16">
        <v>0.63959999999999995</v>
      </c>
      <c r="H16">
        <f>(E16)/(A16)</f>
        <v>6.4852071005917162</v>
      </c>
    </row>
    <row r="17" spans="1:9" x14ac:dyDescent="0.25">
      <c r="B17" s="3">
        <v>0.66800000000000004</v>
      </c>
      <c r="C17" s="3">
        <v>0.66800000000000004</v>
      </c>
      <c r="D17" t="s">
        <v>0</v>
      </c>
      <c r="F17">
        <v>0.64280000000000004</v>
      </c>
      <c r="G17">
        <f>(F20-F19)/(F20-F16)</f>
        <v>0.52380952380952406</v>
      </c>
    </row>
    <row r="18" spans="1:9" x14ac:dyDescent="0.25">
      <c r="B18" s="4">
        <v>0.64500000000000002</v>
      </c>
      <c r="C18" s="4">
        <v>0.61099999999999999</v>
      </c>
      <c r="F18">
        <v>0.65</v>
      </c>
      <c r="G18" t="s">
        <v>0</v>
      </c>
    </row>
    <row r="19" spans="1:9" x14ac:dyDescent="0.25">
      <c r="B19" s="4">
        <v>0.61099999999999999</v>
      </c>
      <c r="C19" s="4">
        <v>0.64500000000000002</v>
      </c>
      <c r="D19">
        <f>(C22-C21)/(C22-C18)</f>
        <v>0.31481481481481483</v>
      </c>
      <c r="F19">
        <v>0.65759999999999996</v>
      </c>
      <c r="G19">
        <f>(F17-F16)/(F20-F16)</f>
        <v>8.4656084656086955E-2</v>
      </c>
      <c r="I19">
        <f>(H10+H16+H20+H25+H30)/5</f>
        <v>6.4676027416700617</v>
      </c>
    </row>
    <row r="20" spans="1:9" x14ac:dyDescent="0.25">
      <c r="A20">
        <v>0.1011</v>
      </c>
      <c r="B20" s="4">
        <v>0.66500000000000004</v>
      </c>
      <c r="C20" s="4">
        <v>0.64500000000000002</v>
      </c>
      <c r="D20" t="s">
        <v>0</v>
      </c>
      <c r="E20">
        <f>(SUM(C18:C22)/5)</f>
        <v>0.64280000000000004</v>
      </c>
      <c r="F20">
        <v>0.6774</v>
      </c>
      <c r="G20" t="s">
        <v>0</v>
      </c>
      <c r="H20">
        <f>(E20/A20)</f>
        <v>6.3580613254203762</v>
      </c>
    </row>
    <row r="21" spans="1:9" x14ac:dyDescent="0.25">
      <c r="B21" s="4">
        <v>0.64500000000000002</v>
      </c>
      <c r="C21" s="4">
        <v>0.64800000000000002</v>
      </c>
      <c r="D21">
        <f>(C19-C18)/(C22-C18)</f>
        <v>0.62962962962962965</v>
      </c>
    </row>
    <row r="22" spans="1:9" x14ac:dyDescent="0.25">
      <c r="B22" s="4">
        <v>0.64800000000000002</v>
      </c>
      <c r="C22" s="4">
        <v>0.66500000000000004</v>
      </c>
      <c r="D22" t="s">
        <v>0</v>
      </c>
    </row>
    <row r="23" spans="1:9" x14ac:dyDescent="0.25">
      <c r="B23" s="5">
        <v>0.67500000000000004</v>
      </c>
      <c r="C23" s="5">
        <v>0.67100000000000004</v>
      </c>
    </row>
    <row r="24" spans="1:9" x14ac:dyDescent="0.25">
      <c r="B24" s="5">
        <v>0.68899999999999995</v>
      </c>
      <c r="C24" s="5">
        <v>0.67400000000000004</v>
      </c>
      <c r="D24">
        <f>(C27-C26)/(C27-C23)</f>
        <v>0.61111111111110872</v>
      </c>
    </row>
    <row r="25" spans="1:9" x14ac:dyDescent="0.25">
      <c r="A25">
        <v>0.1008</v>
      </c>
      <c r="B25" s="5">
        <v>0.67400000000000004</v>
      </c>
      <c r="C25" s="5">
        <v>0.67500000000000004</v>
      </c>
      <c r="D25" t="s">
        <v>0</v>
      </c>
      <c r="E25">
        <f>SUM(C23:C27)/5</f>
        <v>0.67740000000000011</v>
      </c>
      <c r="H25">
        <f>(E25)/(A25)</f>
        <v>6.7202380952380967</v>
      </c>
    </row>
    <row r="26" spans="1:9" x14ac:dyDescent="0.25">
      <c r="B26" s="5">
        <v>0.67800000000000005</v>
      </c>
      <c r="C26" s="5">
        <v>0.67800000000000005</v>
      </c>
      <c r="D26">
        <f>(C24-C23)/(C27-C23)</f>
        <v>0.16666666666666768</v>
      </c>
    </row>
    <row r="27" spans="1:9" x14ac:dyDescent="0.25">
      <c r="B27" s="5">
        <v>0.67100000000000004</v>
      </c>
      <c r="C27" s="5">
        <v>0.68899999999999995</v>
      </c>
      <c r="D27" t="s">
        <v>0</v>
      </c>
    </row>
    <row r="28" spans="1:9" x14ac:dyDescent="0.25">
      <c r="B28" s="2">
        <v>0.64500000000000002</v>
      </c>
      <c r="C28" s="8">
        <v>0.60699999999999998</v>
      </c>
    </row>
    <row r="29" spans="1:9" x14ac:dyDescent="0.25">
      <c r="B29" s="2">
        <v>0.60699999999999998</v>
      </c>
      <c r="C29" s="2">
        <v>0.64500000000000002</v>
      </c>
      <c r="D29">
        <f>(C32-C31)/(C32-C29)</f>
        <v>0.4</v>
      </c>
    </row>
    <row r="30" spans="1:9" x14ac:dyDescent="0.25">
      <c r="A30">
        <v>0.1016</v>
      </c>
      <c r="B30" s="2">
        <v>0.64900000000000002</v>
      </c>
      <c r="C30" s="2">
        <v>0.64900000000000002</v>
      </c>
      <c r="D30" t="s">
        <v>0</v>
      </c>
      <c r="E30">
        <f>SUM(C29:C32)/4</f>
        <v>0.65</v>
      </c>
      <c r="H30">
        <f>(E30)/A30</f>
        <v>6.3976377952755907</v>
      </c>
    </row>
    <row r="31" spans="1:9" x14ac:dyDescent="0.25">
      <c r="B31" s="2">
        <v>0.65100000000000002</v>
      </c>
      <c r="C31" s="2">
        <v>0.65100000000000002</v>
      </c>
      <c r="D31">
        <f>(C30-C29)/(C32-C29)</f>
        <v>0.4</v>
      </c>
    </row>
    <row r="32" spans="1:9" x14ac:dyDescent="0.25">
      <c r="B32" s="2">
        <v>0.65500000000000003</v>
      </c>
      <c r="C32" s="2">
        <v>0.65500000000000003</v>
      </c>
      <c r="D32" t="s">
        <v>0</v>
      </c>
    </row>
  </sheetData>
  <sortState ref="F16:F20">
    <sortCondition ref="F12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O5" sqref="O5"/>
    </sheetView>
  </sheetViews>
  <sheetFormatPr defaultRowHeight="15" x14ac:dyDescent="0.25"/>
  <cols>
    <col min="1" max="1" width="12.7109375" customWidth="1"/>
    <col min="2" max="2" width="14.28515625" customWidth="1"/>
    <col min="3" max="3" width="19" customWidth="1"/>
    <col min="4" max="4" width="14.28515625" customWidth="1"/>
    <col min="5" max="5" width="11.42578125" customWidth="1"/>
    <col min="6" max="6" width="11.5703125" customWidth="1"/>
    <col min="7" max="7" width="11" customWidth="1"/>
    <col min="8" max="8" width="16.28515625" customWidth="1"/>
    <col min="9" max="9" width="10" customWidth="1"/>
  </cols>
  <sheetData>
    <row r="1" spans="1:19" x14ac:dyDescent="0.25">
      <c r="C1" s="6" t="s">
        <v>11</v>
      </c>
      <c r="D1" s="6" t="s">
        <v>13</v>
      </c>
    </row>
    <row r="2" spans="1:19" x14ac:dyDescent="0.25">
      <c r="A2" s="6"/>
      <c r="B2" s="6" t="s">
        <v>2</v>
      </c>
      <c r="C2" s="6"/>
      <c r="D2" s="6"/>
      <c r="E2" s="6"/>
      <c r="F2" s="6"/>
      <c r="G2" s="6"/>
      <c r="H2" s="6"/>
      <c r="I2" s="6"/>
    </row>
    <row r="3" spans="1:19" x14ac:dyDescent="0.25">
      <c r="A3" s="6" t="s">
        <v>3</v>
      </c>
      <c r="B3" s="6">
        <v>3</v>
      </c>
      <c r="C3" s="6">
        <v>4</v>
      </c>
      <c r="D3" s="6">
        <v>5</v>
      </c>
      <c r="E3" s="6">
        <v>6</v>
      </c>
      <c r="F3" s="6">
        <v>7</v>
      </c>
      <c r="G3" s="6">
        <v>8</v>
      </c>
      <c r="H3" s="6">
        <v>9</v>
      </c>
      <c r="I3" s="6">
        <v>10</v>
      </c>
    </row>
    <row r="4" spans="1:19" x14ac:dyDescent="0.25">
      <c r="A4" s="6" t="s">
        <v>4</v>
      </c>
      <c r="B4" s="6">
        <v>0.94</v>
      </c>
      <c r="C4" s="6">
        <v>0.76</v>
      </c>
      <c r="D4" s="6">
        <v>0.64</v>
      </c>
      <c r="E4" s="6">
        <v>0.56000000000000005</v>
      </c>
      <c r="F4" s="6">
        <v>0.51</v>
      </c>
      <c r="G4" s="6">
        <v>0.47</v>
      </c>
      <c r="H4" s="6">
        <v>0.44</v>
      </c>
      <c r="I4" s="6">
        <v>0.41</v>
      </c>
    </row>
    <row r="5" spans="1:19" x14ac:dyDescent="0.25">
      <c r="K5" s="6"/>
      <c r="L5" s="6"/>
      <c r="M5" s="6"/>
      <c r="N5" s="6"/>
      <c r="O5" s="6"/>
      <c r="P5" s="6"/>
      <c r="Q5" s="6"/>
      <c r="R5" s="6"/>
      <c r="S5" s="6"/>
    </row>
    <row r="6" spans="1:19" x14ac:dyDescent="0.25">
      <c r="A6" s="7" t="s">
        <v>8</v>
      </c>
      <c r="B6" t="s">
        <v>6</v>
      </c>
      <c r="C6" t="s">
        <v>7</v>
      </c>
      <c r="D6" t="s">
        <v>1</v>
      </c>
      <c r="E6" t="s">
        <v>9</v>
      </c>
      <c r="F6" t="s">
        <v>7</v>
      </c>
      <c r="G6" t="s">
        <v>1</v>
      </c>
      <c r="H6" t="s">
        <v>10</v>
      </c>
      <c r="I6" t="s">
        <v>9</v>
      </c>
    </row>
    <row r="8" spans="1:19" x14ac:dyDescent="0.25">
      <c r="B8" s="1">
        <v>0.96099999999999997</v>
      </c>
      <c r="C8" s="1">
        <v>0.96099999999999997</v>
      </c>
    </row>
    <row r="9" spans="1:19" x14ac:dyDescent="0.25">
      <c r="B9" s="1">
        <v>0.96799999999999997</v>
      </c>
      <c r="C9" s="1">
        <v>0.96699999999999997</v>
      </c>
      <c r="D9">
        <f>(C12-C11)/(C12-C8)</f>
        <v>0.16666666666666666</v>
      </c>
    </row>
    <row r="10" spans="1:19" x14ac:dyDescent="0.25">
      <c r="A10">
        <v>0.10059999999999999</v>
      </c>
      <c r="B10" s="1">
        <v>0.97099999999999997</v>
      </c>
      <c r="C10" s="1">
        <v>0.96799999999999997</v>
      </c>
      <c r="D10" t="s">
        <v>0</v>
      </c>
      <c r="E10">
        <f>(SUM(C8:C12)/5)</f>
        <v>0.96799999999999997</v>
      </c>
      <c r="H10">
        <f>(E10)/A10</f>
        <v>9.6222664015904567</v>
      </c>
    </row>
    <row r="11" spans="1:19" x14ac:dyDescent="0.25">
      <c r="B11" s="1">
        <v>0.97299999999999998</v>
      </c>
      <c r="C11" s="1">
        <v>0.97099999999999997</v>
      </c>
      <c r="D11">
        <f>(C9-C8)/(C12-C8)</f>
        <v>0.5</v>
      </c>
    </row>
    <row r="12" spans="1:19" x14ac:dyDescent="0.25">
      <c r="B12" s="1">
        <v>0.96699999999999997</v>
      </c>
      <c r="C12" s="1">
        <v>0.97299999999999998</v>
      </c>
      <c r="D12" t="s">
        <v>0</v>
      </c>
    </row>
    <row r="13" spans="1:19" x14ac:dyDescent="0.25">
      <c r="B13" s="3">
        <v>0.99299999999999999</v>
      </c>
      <c r="C13" s="3">
        <v>0.98399999999999999</v>
      </c>
    </row>
    <row r="14" spans="1:19" x14ac:dyDescent="0.25">
      <c r="B14" s="3">
        <v>1.0169999999999999</v>
      </c>
      <c r="C14" s="3">
        <v>0.99299999999999999</v>
      </c>
      <c r="D14">
        <f>(C16-C15)/(C16-C13)</f>
        <v>0.18181818181818243</v>
      </c>
    </row>
    <row r="15" spans="1:19" x14ac:dyDescent="0.25">
      <c r="B15" s="3">
        <v>0.98399999999999999</v>
      </c>
      <c r="C15" s="3">
        <v>1.0109999999999999</v>
      </c>
      <c r="D15" t="s">
        <v>0</v>
      </c>
    </row>
    <row r="16" spans="1:19" x14ac:dyDescent="0.25">
      <c r="A16">
        <v>0.1013</v>
      </c>
      <c r="B16" s="3">
        <v>1.0109999999999999</v>
      </c>
      <c r="C16" s="3">
        <v>1.0169999999999999</v>
      </c>
      <c r="D16">
        <f>(C14-C13)/(C16-C13)</f>
        <v>0.27272727272727365</v>
      </c>
      <c r="E16">
        <f>(SUM(C13:C16)/4)</f>
        <v>1.0012499999999998</v>
      </c>
      <c r="F16">
        <v>0.96799999999999997</v>
      </c>
      <c r="H16">
        <f>(E16)/(A16)</f>
        <v>9.8840078973346461</v>
      </c>
    </row>
    <row r="17" spans="1:9" x14ac:dyDescent="0.25">
      <c r="B17" s="3"/>
      <c r="C17" s="3"/>
      <c r="D17" t="s">
        <v>0</v>
      </c>
      <c r="F17">
        <v>0.9708</v>
      </c>
      <c r="G17">
        <f>(F20-F19)/(F20-F16)</f>
        <v>2.2058823529412581E-2</v>
      </c>
    </row>
    <row r="18" spans="1:9" x14ac:dyDescent="0.25">
      <c r="B18" s="4">
        <v>1.0009999999999999</v>
      </c>
      <c r="C18" s="4">
        <v>0.995</v>
      </c>
      <c r="F18">
        <v>0.97560000000000002</v>
      </c>
      <c r="G18" t="s">
        <v>0</v>
      </c>
    </row>
    <row r="19" spans="1:9" x14ac:dyDescent="0.25">
      <c r="B19" s="4">
        <v>1.0029999999999999</v>
      </c>
      <c r="C19" s="4">
        <v>0.996</v>
      </c>
      <c r="D19">
        <f>(C22-C21)/(C22-C18)</f>
        <v>0.60000000000000331</v>
      </c>
      <c r="F19">
        <v>1.00125</v>
      </c>
      <c r="G19">
        <f>(F17-F16)/(F20-F16)</f>
        <v>8.2352941176471239E-2</v>
      </c>
      <c r="I19">
        <f>(H10+H16+H20+H25+H30)/5</f>
        <v>9.7361587140177157</v>
      </c>
    </row>
    <row r="20" spans="1:9" x14ac:dyDescent="0.25">
      <c r="A20">
        <v>0.10059999999999999</v>
      </c>
      <c r="B20" s="4">
        <v>0.995</v>
      </c>
      <c r="C20" s="4">
        <v>1.0009999999999999</v>
      </c>
      <c r="D20" t="s">
        <v>0</v>
      </c>
      <c r="E20">
        <f>(SUM(C18:C22)/5)</f>
        <v>1.002</v>
      </c>
      <c r="F20">
        <v>1.002</v>
      </c>
      <c r="G20" t="s">
        <v>0</v>
      </c>
      <c r="H20">
        <f>(E20/A20)</f>
        <v>9.9602385685884691</v>
      </c>
    </row>
    <row r="21" spans="1:9" x14ac:dyDescent="0.25">
      <c r="B21" s="4">
        <v>1.0149999999999999</v>
      </c>
      <c r="C21" s="4">
        <v>1.0029999999999999</v>
      </c>
      <c r="D21">
        <f>(C19-C18)/(C22-C18)</f>
        <v>5.000000000000028E-2</v>
      </c>
    </row>
    <row r="22" spans="1:9" x14ac:dyDescent="0.25">
      <c r="B22" s="4">
        <v>0.996</v>
      </c>
      <c r="C22" s="4">
        <v>1.0149999999999999</v>
      </c>
      <c r="D22" t="s">
        <v>0</v>
      </c>
    </row>
    <row r="23" spans="1:9" x14ac:dyDescent="0.25">
      <c r="B23" s="5">
        <v>0.98199999999999998</v>
      </c>
      <c r="C23" s="5">
        <v>0.95099999999999996</v>
      </c>
    </row>
    <row r="24" spans="1:9" x14ac:dyDescent="0.25">
      <c r="B24" s="5">
        <v>0.95099999999999996</v>
      </c>
      <c r="C24" s="5">
        <v>0.96799999999999997</v>
      </c>
      <c r="D24">
        <f>(C27-C26)/(C27-C23)</f>
        <v>0.12903225806451613</v>
      </c>
    </row>
    <row r="25" spans="1:9" x14ac:dyDescent="0.25">
      <c r="A25">
        <v>0.1014</v>
      </c>
      <c r="B25" s="5">
        <v>0.97499999999999998</v>
      </c>
      <c r="C25" s="5">
        <v>0.97499999999999998</v>
      </c>
      <c r="D25" t="s">
        <v>0</v>
      </c>
      <c r="E25">
        <f>SUM(C23:C27)/5</f>
        <v>0.9708</v>
      </c>
      <c r="H25">
        <f>(E25)/(A25)</f>
        <v>9.5739644970414197</v>
      </c>
    </row>
    <row r="26" spans="1:9" x14ac:dyDescent="0.25">
      <c r="B26" s="5">
        <v>0.97799999999999998</v>
      </c>
      <c r="C26" s="5">
        <v>0.97799999999999998</v>
      </c>
      <c r="D26">
        <f>(C24-C23)/(C27-C23)</f>
        <v>0.54838709677419351</v>
      </c>
    </row>
    <row r="27" spans="1:9" x14ac:dyDescent="0.25">
      <c r="B27" s="5">
        <v>0.96799999999999997</v>
      </c>
      <c r="C27" s="5">
        <v>0.98199999999999998</v>
      </c>
      <c r="D27" t="s">
        <v>0</v>
      </c>
    </row>
    <row r="28" spans="1:9" x14ac:dyDescent="0.25">
      <c r="B28" s="2">
        <v>0.996</v>
      </c>
      <c r="C28" s="2">
        <v>0.95599999999999996</v>
      </c>
    </row>
    <row r="29" spans="1:9" x14ac:dyDescent="0.25">
      <c r="B29" s="2">
        <v>0.95599999999999996</v>
      </c>
      <c r="C29" s="2">
        <v>0.96799999999999997</v>
      </c>
      <c r="D29">
        <f>(C32-C31)/(C32-C28)</f>
        <v>0.27500000000000002</v>
      </c>
    </row>
    <row r="30" spans="1:9" x14ac:dyDescent="0.25">
      <c r="A30">
        <v>0.1012</v>
      </c>
      <c r="B30" s="2">
        <v>0.97299999999999998</v>
      </c>
      <c r="C30" s="2">
        <v>0.97299999999999998</v>
      </c>
      <c r="D30" t="s">
        <v>0</v>
      </c>
      <c r="E30">
        <f>SUM(C28:C32)/5</f>
        <v>0.97560000000000002</v>
      </c>
      <c r="H30">
        <f>(E30)/A30</f>
        <v>9.6403162055335976</v>
      </c>
    </row>
    <row r="31" spans="1:9" x14ac:dyDescent="0.25">
      <c r="B31" s="2">
        <v>0.96799999999999997</v>
      </c>
      <c r="C31" s="2">
        <v>0.98499999999999999</v>
      </c>
      <c r="D31">
        <f>(C29-C28)/(C32-C28)</f>
        <v>0.3</v>
      </c>
    </row>
    <row r="32" spans="1:9" x14ac:dyDescent="0.25">
      <c r="B32" s="2">
        <v>0.98499999999999999</v>
      </c>
      <c r="C32" s="2">
        <v>0.996</v>
      </c>
      <c r="D32" t="s">
        <v>0</v>
      </c>
    </row>
  </sheetData>
  <sortState ref="F16:F20">
    <sortCondition ref="F12"/>
  </sortState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Q9" sqref="Q9"/>
    </sheetView>
  </sheetViews>
  <sheetFormatPr defaultRowHeight="15" x14ac:dyDescent="0.25"/>
  <cols>
    <col min="1" max="1" width="13.28515625" customWidth="1"/>
    <col min="2" max="2" width="14.28515625" customWidth="1"/>
    <col min="3" max="3" width="19" customWidth="1"/>
    <col min="4" max="4" width="13.28515625" customWidth="1"/>
    <col min="5" max="5" width="11.42578125" customWidth="1"/>
    <col min="6" max="6" width="12.7109375" customWidth="1"/>
    <col min="7" max="7" width="11" customWidth="1"/>
    <col min="8" max="8" width="16.28515625" customWidth="1"/>
    <col min="9" max="9" width="10" customWidth="1"/>
  </cols>
  <sheetData>
    <row r="1" spans="1:19" x14ac:dyDescent="0.25">
      <c r="C1" s="6" t="s">
        <v>11</v>
      </c>
      <c r="D1" s="6" t="s">
        <v>15</v>
      </c>
    </row>
    <row r="2" spans="1:19" x14ac:dyDescent="0.25">
      <c r="A2" s="6"/>
      <c r="B2" s="6" t="s">
        <v>2</v>
      </c>
      <c r="C2" s="6"/>
      <c r="D2" s="6"/>
      <c r="E2" s="6"/>
      <c r="F2" s="6"/>
      <c r="G2" s="6"/>
      <c r="H2" s="6"/>
      <c r="I2" s="6"/>
    </row>
    <row r="3" spans="1:19" x14ac:dyDescent="0.25">
      <c r="A3" s="6" t="s">
        <v>3</v>
      </c>
      <c r="B3" s="6">
        <v>3</v>
      </c>
      <c r="C3" s="6">
        <v>4</v>
      </c>
      <c r="D3" s="6">
        <v>5</v>
      </c>
      <c r="E3" s="6">
        <v>6</v>
      </c>
      <c r="F3" s="6">
        <v>7</v>
      </c>
      <c r="G3" s="6">
        <v>8</v>
      </c>
      <c r="H3" s="6">
        <v>9</v>
      </c>
      <c r="I3" s="6">
        <v>10</v>
      </c>
    </row>
    <row r="4" spans="1:19" x14ac:dyDescent="0.25">
      <c r="A4" s="6" t="s">
        <v>4</v>
      </c>
      <c r="B4" s="6">
        <v>0.94</v>
      </c>
      <c r="C4" s="6">
        <v>0.76</v>
      </c>
      <c r="D4" s="6">
        <v>0.64</v>
      </c>
      <c r="E4" s="6">
        <v>0.56000000000000005</v>
      </c>
      <c r="F4" s="6">
        <v>0.51</v>
      </c>
      <c r="G4" s="6">
        <v>0.47</v>
      </c>
      <c r="H4" s="6">
        <v>0.44</v>
      </c>
      <c r="I4" s="6">
        <v>0.41</v>
      </c>
    </row>
    <row r="5" spans="1:19" x14ac:dyDescent="0.25">
      <c r="K5" s="6"/>
      <c r="L5" s="6"/>
      <c r="M5" s="6"/>
      <c r="N5" s="6"/>
      <c r="O5" s="6"/>
      <c r="P5" s="6"/>
      <c r="Q5" s="6"/>
      <c r="R5" s="6"/>
      <c r="S5" s="6"/>
    </row>
    <row r="6" spans="1:19" x14ac:dyDescent="0.25">
      <c r="A6" s="7" t="s">
        <v>8</v>
      </c>
      <c r="B6" t="s">
        <v>6</v>
      </c>
      <c r="C6" t="s">
        <v>7</v>
      </c>
      <c r="D6" t="s">
        <v>1</v>
      </c>
      <c r="E6" t="s">
        <v>9</v>
      </c>
      <c r="F6" t="s">
        <v>7</v>
      </c>
      <c r="G6" t="s">
        <v>1</v>
      </c>
      <c r="H6" t="s">
        <v>10</v>
      </c>
      <c r="I6" t="s">
        <v>9</v>
      </c>
    </row>
    <row r="8" spans="1:19" x14ac:dyDescent="0.25">
      <c r="B8" s="1">
        <v>0.61099999999999999</v>
      </c>
      <c r="C8" s="1">
        <v>0.60799999999999998</v>
      </c>
    </row>
    <row r="9" spans="1:19" x14ac:dyDescent="0.25">
      <c r="B9" s="1">
        <v>0.60799999999999998</v>
      </c>
      <c r="C9" s="1">
        <v>0.61099999999999999</v>
      </c>
      <c r="D9">
        <f>(C11-C10)/(C11-C8)</f>
        <v>0.5</v>
      </c>
    </row>
    <row r="10" spans="1:19" x14ac:dyDescent="0.25">
      <c r="A10">
        <v>0.10009999999999999</v>
      </c>
      <c r="B10" s="1">
        <v>0.64200000000000002</v>
      </c>
      <c r="C10" s="1">
        <v>0.61099999999999999</v>
      </c>
      <c r="D10" t="s">
        <v>0</v>
      </c>
      <c r="E10">
        <f>(SUM(C8:C11)/4)</f>
        <v>0.61099999999999999</v>
      </c>
      <c r="H10">
        <f>(E10)/A10</f>
        <v>6.1038961038961039</v>
      </c>
    </row>
    <row r="11" spans="1:19" x14ac:dyDescent="0.25">
      <c r="B11" s="1">
        <v>0.61399999999999999</v>
      </c>
      <c r="C11" s="1">
        <v>0.61399999999999999</v>
      </c>
      <c r="D11">
        <f>(C9-C8)/(C12-C8)</f>
        <v>8.8235294117647065E-2</v>
      </c>
    </row>
    <row r="12" spans="1:19" x14ac:dyDescent="0.25">
      <c r="B12" s="1">
        <v>0.61099999999999999</v>
      </c>
      <c r="C12" s="9">
        <v>0.64200000000000002</v>
      </c>
      <c r="D12" t="s">
        <v>0</v>
      </c>
    </row>
    <row r="13" spans="1:19" x14ac:dyDescent="0.25">
      <c r="B13" s="3">
        <v>0.63800000000000001</v>
      </c>
      <c r="C13" s="3">
        <v>0.63100000000000001</v>
      </c>
    </row>
    <row r="14" spans="1:19" x14ac:dyDescent="0.25">
      <c r="B14" s="3">
        <v>0.64500000000000002</v>
      </c>
      <c r="C14" s="3">
        <v>0.63800000000000001</v>
      </c>
      <c r="D14">
        <f>(C17-C16)/(C17-C13)</f>
        <v>0.125</v>
      </c>
    </row>
    <row r="15" spans="1:19" x14ac:dyDescent="0.25">
      <c r="B15" s="3">
        <v>0.63800000000000001</v>
      </c>
      <c r="C15" s="3">
        <v>0.63800000000000001</v>
      </c>
      <c r="D15" t="s">
        <v>0</v>
      </c>
    </row>
    <row r="16" spans="1:19" x14ac:dyDescent="0.25">
      <c r="A16">
        <v>0.1016</v>
      </c>
      <c r="B16" s="3">
        <v>0.64700000000000002</v>
      </c>
      <c r="C16" s="3">
        <v>0.64500000000000002</v>
      </c>
      <c r="D16">
        <f>(C14-C13)/(C17-C13)</f>
        <v>0.4375</v>
      </c>
      <c r="E16">
        <f>(SUM(C13:C17)/5)</f>
        <v>0.63979999999999992</v>
      </c>
      <c r="F16">
        <v>0.61099999999999999</v>
      </c>
      <c r="H16">
        <f>(E16)/(A16)</f>
        <v>6.2972440944881889</v>
      </c>
    </row>
    <row r="17" spans="1:9" x14ac:dyDescent="0.25">
      <c r="B17" s="3">
        <v>0.63100000000000001</v>
      </c>
      <c r="C17" s="3">
        <v>0.64700000000000002</v>
      </c>
      <c r="D17" t="s">
        <v>0</v>
      </c>
      <c r="F17">
        <v>0.623</v>
      </c>
      <c r="G17">
        <f>(F19-F18)/(F19-F16)</f>
        <v>0.42361111111110999</v>
      </c>
    </row>
    <row r="18" spans="1:9" x14ac:dyDescent="0.25">
      <c r="B18" s="4">
        <v>0.622</v>
      </c>
      <c r="C18" s="4">
        <v>0.622</v>
      </c>
      <c r="F18">
        <v>0.62760000000000005</v>
      </c>
      <c r="G18" t="s">
        <v>0</v>
      </c>
    </row>
    <row r="19" spans="1:9" x14ac:dyDescent="0.25">
      <c r="B19" s="4">
        <v>0.63400000000000001</v>
      </c>
      <c r="C19" s="4">
        <v>0.625</v>
      </c>
      <c r="D19">
        <f>(C22-C21)/(C22-C18)</f>
        <v>0.41666666666666669</v>
      </c>
      <c r="F19">
        <v>0.63980000000000004</v>
      </c>
      <c r="G19">
        <f>(F17-F16)/(F20-F16)</f>
        <v>0.14563106796116512</v>
      </c>
      <c r="I19">
        <f>(H10+H16+H20+H30)/4</f>
        <v>6.2065848257145921</v>
      </c>
    </row>
    <row r="20" spans="1:9" x14ac:dyDescent="0.25">
      <c r="A20">
        <v>0.1009</v>
      </c>
      <c r="B20" s="4">
        <v>0.625</v>
      </c>
      <c r="C20" s="4">
        <v>0.628</v>
      </c>
      <c r="D20" t="s">
        <v>0</v>
      </c>
      <c r="E20">
        <f>(SUM(C18:C22)/5)</f>
        <v>0.62759999999999994</v>
      </c>
      <c r="F20" s="11">
        <v>0.69340000000000002</v>
      </c>
      <c r="G20" t="s">
        <v>0</v>
      </c>
      <c r="H20">
        <f>(E20/A20)</f>
        <v>6.2200198216055496</v>
      </c>
    </row>
    <row r="21" spans="1:9" x14ac:dyDescent="0.25">
      <c r="B21" s="4">
        <v>0.628</v>
      </c>
      <c r="C21" s="4">
        <v>0.629</v>
      </c>
      <c r="D21">
        <f>(C19-C18)/(C22-C18)</f>
        <v>0.25</v>
      </c>
    </row>
    <row r="22" spans="1:9" x14ac:dyDescent="0.25">
      <c r="B22" s="4">
        <v>0.629</v>
      </c>
      <c r="C22" s="4">
        <v>0.63400000000000001</v>
      </c>
      <c r="D22" t="s">
        <v>0</v>
      </c>
    </row>
    <row r="23" spans="1:9" x14ac:dyDescent="0.25">
      <c r="B23" s="5">
        <v>0.69499999999999995</v>
      </c>
      <c r="C23" s="5">
        <v>0.68799999999999994</v>
      </c>
    </row>
    <row r="24" spans="1:9" x14ac:dyDescent="0.25">
      <c r="B24" s="5">
        <v>0.70099999999999996</v>
      </c>
      <c r="C24" s="5">
        <v>0.69099999999999995</v>
      </c>
      <c r="D24">
        <f>(C27-C26)/(C27-C23)</f>
        <v>0.46153846153846156</v>
      </c>
    </row>
    <row r="25" spans="1:9" x14ac:dyDescent="0.25">
      <c r="A25">
        <v>0.1007</v>
      </c>
      <c r="B25" s="5">
        <v>0.68799999999999994</v>
      </c>
      <c r="C25" s="5">
        <v>0.69199999999999995</v>
      </c>
      <c r="D25" t="s">
        <v>0</v>
      </c>
      <c r="E25">
        <f>SUM(C23:C27)/5</f>
        <v>0.69339999999999991</v>
      </c>
      <c r="H25">
        <f>(E25)/(A25)</f>
        <v>6.8857994041708039</v>
      </c>
    </row>
    <row r="26" spans="1:9" x14ac:dyDescent="0.25">
      <c r="B26" s="5">
        <v>0.69099999999999995</v>
      </c>
      <c r="C26" s="5">
        <v>0.69499999999999995</v>
      </c>
      <c r="D26">
        <f>(C24-C23)/(C27-C23)</f>
        <v>0.23076923076923078</v>
      </c>
    </row>
    <row r="27" spans="1:9" x14ac:dyDescent="0.25">
      <c r="B27" s="5">
        <v>0.69199999999999995</v>
      </c>
      <c r="C27" s="5">
        <v>0.70099999999999996</v>
      </c>
      <c r="D27" t="s">
        <v>0</v>
      </c>
    </row>
    <row r="28" spans="1:9" x14ac:dyDescent="0.25">
      <c r="B28" s="2">
        <v>0.628</v>
      </c>
      <c r="C28" s="2">
        <v>0.61499999999999999</v>
      </c>
    </row>
    <row r="29" spans="1:9" x14ac:dyDescent="0.25">
      <c r="B29" s="2">
        <v>0.629</v>
      </c>
      <c r="C29" s="2">
        <v>0.61799999999999999</v>
      </c>
      <c r="D29">
        <f>(C32-C31)/(C32-C28)</f>
        <v>7.1428571428571425E-2</v>
      </c>
    </row>
    <row r="30" spans="1:9" x14ac:dyDescent="0.25">
      <c r="A30">
        <v>0.1004</v>
      </c>
      <c r="B30" s="2">
        <v>0.61799999999999999</v>
      </c>
      <c r="C30" s="2">
        <v>0.625</v>
      </c>
      <c r="D30" t="s">
        <v>0</v>
      </c>
      <c r="E30">
        <f>SUM(C28:C32)/5</f>
        <v>0.623</v>
      </c>
      <c r="H30">
        <f>(E30)/A30</f>
        <v>6.2051792828685253</v>
      </c>
    </row>
    <row r="31" spans="1:9" x14ac:dyDescent="0.25">
      <c r="B31" s="2">
        <v>0.61499999999999999</v>
      </c>
      <c r="C31" s="2">
        <v>0.628</v>
      </c>
      <c r="D31">
        <f>(C29-C28)/(C32-C28)</f>
        <v>0.21428571428571427</v>
      </c>
    </row>
    <row r="32" spans="1:9" x14ac:dyDescent="0.25">
      <c r="B32" s="2">
        <v>0.625</v>
      </c>
      <c r="C32" s="2">
        <v>0.629</v>
      </c>
      <c r="D32" t="s">
        <v>0</v>
      </c>
    </row>
  </sheetData>
  <sortState ref="F16:F20">
    <sortCondition ref="F12"/>
  </sortState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M7" sqref="M7"/>
    </sheetView>
  </sheetViews>
  <sheetFormatPr defaultRowHeight="15" x14ac:dyDescent="0.25"/>
  <cols>
    <col min="1" max="1" width="16.5703125" customWidth="1"/>
    <col min="2" max="2" width="14.28515625" customWidth="1"/>
    <col min="3" max="3" width="15.140625" customWidth="1"/>
    <col min="4" max="4" width="14.28515625" customWidth="1"/>
    <col min="5" max="5" width="11.42578125" customWidth="1"/>
    <col min="6" max="6" width="12.7109375" customWidth="1"/>
    <col min="7" max="7" width="11" customWidth="1"/>
    <col min="8" max="8" width="15.85546875" customWidth="1"/>
    <col min="9" max="9" width="10" customWidth="1"/>
  </cols>
  <sheetData>
    <row r="1" spans="1:19" x14ac:dyDescent="0.25">
      <c r="C1" s="6"/>
      <c r="D1" s="6" t="s">
        <v>11</v>
      </c>
      <c r="E1" s="6" t="s">
        <v>16</v>
      </c>
    </row>
    <row r="2" spans="1:19" x14ac:dyDescent="0.25">
      <c r="A2" s="6"/>
      <c r="B2" s="6" t="s">
        <v>2</v>
      </c>
      <c r="C2" s="6"/>
      <c r="D2" s="6"/>
      <c r="E2" s="6"/>
      <c r="F2" s="6"/>
      <c r="G2" s="6"/>
      <c r="H2" s="6"/>
      <c r="I2" s="6"/>
    </row>
    <row r="3" spans="1:19" x14ac:dyDescent="0.25">
      <c r="A3" s="6" t="s">
        <v>3</v>
      </c>
      <c r="B3" s="6">
        <v>3</v>
      </c>
      <c r="C3" s="6">
        <v>4</v>
      </c>
      <c r="D3" s="6">
        <v>5</v>
      </c>
      <c r="E3" s="6">
        <v>6</v>
      </c>
      <c r="F3" s="6">
        <v>7</v>
      </c>
      <c r="G3" s="6">
        <v>8</v>
      </c>
      <c r="H3" s="6">
        <v>9</v>
      </c>
      <c r="I3" s="6">
        <v>10</v>
      </c>
    </row>
    <row r="4" spans="1:19" x14ac:dyDescent="0.25">
      <c r="A4" s="6" t="s">
        <v>4</v>
      </c>
      <c r="B4" s="6">
        <v>0.94</v>
      </c>
      <c r="C4" s="6">
        <v>0.76</v>
      </c>
      <c r="D4" s="6">
        <v>0.64</v>
      </c>
      <c r="E4" s="6">
        <v>0.56000000000000005</v>
      </c>
      <c r="F4" s="6">
        <v>0.51</v>
      </c>
      <c r="G4" s="6">
        <v>0.47</v>
      </c>
      <c r="H4" s="6">
        <v>0.44</v>
      </c>
      <c r="I4" s="6">
        <v>0.41</v>
      </c>
    </row>
    <row r="5" spans="1:19" x14ac:dyDescent="0.25">
      <c r="K5" s="6"/>
      <c r="L5" s="6"/>
      <c r="M5" s="6"/>
      <c r="N5" s="6"/>
      <c r="O5" s="6"/>
      <c r="P5" s="6"/>
      <c r="Q5" s="6"/>
      <c r="R5" s="6"/>
      <c r="S5" s="6"/>
    </row>
    <row r="6" spans="1:19" x14ac:dyDescent="0.25">
      <c r="A6" s="7" t="s">
        <v>8</v>
      </c>
      <c r="B6" t="s">
        <v>6</v>
      </c>
      <c r="C6" t="s">
        <v>7</v>
      </c>
      <c r="D6" t="s">
        <v>1</v>
      </c>
      <c r="E6" t="s">
        <v>9</v>
      </c>
      <c r="F6" t="s">
        <v>7</v>
      </c>
      <c r="G6" t="s">
        <v>1</v>
      </c>
      <c r="H6" t="s">
        <v>10</v>
      </c>
      <c r="I6" t="s">
        <v>9</v>
      </c>
    </row>
    <row r="8" spans="1:19" x14ac:dyDescent="0.25">
      <c r="B8" s="1">
        <v>0.77200000000000002</v>
      </c>
      <c r="C8" s="1">
        <v>0.76300000000000001</v>
      </c>
    </row>
    <row r="9" spans="1:19" x14ac:dyDescent="0.25">
      <c r="B9" s="1">
        <v>0.76500000000000001</v>
      </c>
      <c r="C9" s="1">
        <v>0.76500000000000001</v>
      </c>
      <c r="D9">
        <f>(C11-C10)/(C11-C8)</f>
        <v>0.22222222222222221</v>
      </c>
    </row>
    <row r="10" spans="1:19" x14ac:dyDescent="0.25">
      <c r="A10">
        <v>0.10150000000000001</v>
      </c>
      <c r="B10" s="1">
        <v>0.77</v>
      </c>
      <c r="C10" s="1">
        <v>0.77</v>
      </c>
      <c r="D10" t="s">
        <v>0</v>
      </c>
      <c r="E10">
        <f>(SUM(C8:C11)/4)</f>
        <v>0.76750000000000007</v>
      </c>
      <c r="H10">
        <f>(E10)/A10</f>
        <v>7.5615763546798034</v>
      </c>
    </row>
    <row r="11" spans="1:19" x14ac:dyDescent="0.25">
      <c r="B11" s="1">
        <v>0.76300000000000001</v>
      </c>
      <c r="C11" s="1">
        <v>0.77200000000000002</v>
      </c>
      <c r="D11">
        <f>(C9-C8)/(C11-C8)</f>
        <v>0.22222222222222221</v>
      </c>
    </row>
    <row r="12" spans="1:19" x14ac:dyDescent="0.25">
      <c r="B12" s="1">
        <v>0.78900000000000003</v>
      </c>
      <c r="C12" s="9">
        <v>0.78900000000000003</v>
      </c>
      <c r="D12" t="s">
        <v>0</v>
      </c>
    </row>
    <row r="13" spans="1:19" x14ac:dyDescent="0.25">
      <c r="B13" s="3">
        <v>0.752</v>
      </c>
      <c r="C13" s="3">
        <v>0.745</v>
      </c>
    </row>
    <row r="14" spans="1:19" x14ac:dyDescent="0.25">
      <c r="B14" s="3">
        <v>0.745</v>
      </c>
      <c r="C14" s="3">
        <v>0.752</v>
      </c>
      <c r="D14">
        <f>(C17-C16)/(C17-C13)</f>
        <v>0.38095238095238093</v>
      </c>
    </row>
    <row r="15" spans="1:19" x14ac:dyDescent="0.25">
      <c r="B15" s="3">
        <v>0.76600000000000001</v>
      </c>
      <c r="C15" s="3">
        <v>0.755</v>
      </c>
      <c r="D15" t="s">
        <v>0</v>
      </c>
    </row>
    <row r="16" spans="1:19" x14ac:dyDescent="0.25">
      <c r="A16">
        <v>0.1008</v>
      </c>
      <c r="B16" s="3">
        <v>0.75800000000000001</v>
      </c>
      <c r="C16" s="3">
        <v>0.75800000000000001</v>
      </c>
      <c r="D16">
        <f>(C14-C13)/(C17-C13)</f>
        <v>0.33333333333333331</v>
      </c>
      <c r="E16">
        <f>(SUM(C13:C17)/5)</f>
        <v>0.75519999999999998</v>
      </c>
      <c r="F16">
        <v>0.749</v>
      </c>
      <c r="H16">
        <f>(E16)/(A16)</f>
        <v>7.4920634920634921</v>
      </c>
    </row>
    <row r="17" spans="1:9" x14ac:dyDescent="0.25">
      <c r="B17" s="3">
        <v>0.755</v>
      </c>
      <c r="C17" s="3">
        <v>0.76600000000000001</v>
      </c>
      <c r="D17" t="s">
        <v>0</v>
      </c>
      <c r="F17">
        <v>0.75439999999999996</v>
      </c>
      <c r="G17">
        <f>(F20-F19)/(F20-F16)</f>
        <v>5.6122448979591462E-2</v>
      </c>
    </row>
    <row r="18" spans="1:9" x14ac:dyDescent="0.25">
      <c r="B18" s="4">
        <v>0.76</v>
      </c>
      <c r="C18" s="4">
        <v>0.749</v>
      </c>
      <c r="F18">
        <v>0.75519999999999998</v>
      </c>
      <c r="G18" t="s">
        <v>0</v>
      </c>
    </row>
    <row r="19" spans="1:9" x14ac:dyDescent="0.25">
      <c r="B19" s="4">
        <v>0.755</v>
      </c>
      <c r="C19" s="4">
        <v>0.752</v>
      </c>
      <c r="D19">
        <f>(C22-C21)/(C22-C18)</f>
        <v>0.36363636363636365</v>
      </c>
      <c r="F19">
        <v>0.76749999999999996</v>
      </c>
      <c r="G19">
        <f>(F17-F16)/(F20-F16)</f>
        <v>0.27551020408163135</v>
      </c>
      <c r="I19">
        <f>(H10+H16+H20+H25+H30)/5</f>
        <v>7.4938678433713504</v>
      </c>
    </row>
    <row r="20" spans="1:9" x14ac:dyDescent="0.25">
      <c r="A20">
        <v>0.1016</v>
      </c>
      <c r="B20" s="4">
        <v>0.75600000000000001</v>
      </c>
      <c r="C20" s="4">
        <v>0.755</v>
      </c>
      <c r="D20" t="s">
        <v>0</v>
      </c>
      <c r="E20">
        <f>(SUM(C18:C22)/5)</f>
        <v>0.75439999999999985</v>
      </c>
      <c r="F20">
        <v>0.76859999999999995</v>
      </c>
      <c r="G20" t="s">
        <v>0</v>
      </c>
      <c r="H20">
        <f>(E20/A20)</f>
        <v>7.4251968503937</v>
      </c>
    </row>
    <row r="21" spans="1:9" x14ac:dyDescent="0.25">
      <c r="B21" s="4">
        <v>0.749</v>
      </c>
      <c r="C21" s="4">
        <v>0.75600000000000001</v>
      </c>
      <c r="D21">
        <f>(C19-C18)/(C22-C18)</f>
        <v>0.27272727272727271</v>
      </c>
    </row>
    <row r="22" spans="1:9" x14ac:dyDescent="0.25">
      <c r="B22" s="4">
        <v>0.752</v>
      </c>
      <c r="C22" s="4">
        <v>0.76</v>
      </c>
      <c r="D22" t="s">
        <v>0</v>
      </c>
    </row>
    <row r="23" spans="1:9" x14ac:dyDescent="0.25">
      <c r="B23" s="5">
        <v>0.749</v>
      </c>
      <c r="C23" s="5">
        <v>0.74399999999999999</v>
      </c>
    </row>
    <row r="24" spans="1:9" x14ac:dyDescent="0.25">
      <c r="B24" s="5">
        <v>0.752</v>
      </c>
      <c r="C24" s="5">
        <v>0.746</v>
      </c>
      <c r="D24">
        <f>(C27-C26)/(C27-C23)</f>
        <v>0.2</v>
      </c>
    </row>
    <row r="25" spans="1:9" x14ac:dyDescent="0.25">
      <c r="A25">
        <v>0.1019</v>
      </c>
      <c r="B25" s="5">
        <v>0.746</v>
      </c>
      <c r="C25" s="5">
        <v>0.749</v>
      </c>
      <c r="D25" t="s">
        <v>0</v>
      </c>
      <c r="E25">
        <f>SUM(C23:C27)/5</f>
        <v>0.74899999999999989</v>
      </c>
      <c r="H25">
        <f>(E25)/(A25)</f>
        <v>7.3503434739941103</v>
      </c>
    </row>
    <row r="26" spans="1:9" x14ac:dyDescent="0.25">
      <c r="B26" s="5">
        <v>0.74399999999999999</v>
      </c>
      <c r="C26" s="5">
        <v>0.752</v>
      </c>
      <c r="D26">
        <f>(C24-C23)/(C27-C23)</f>
        <v>0.2</v>
      </c>
    </row>
    <row r="27" spans="1:9" x14ac:dyDescent="0.25">
      <c r="B27" s="5">
        <v>0.754</v>
      </c>
      <c r="C27" s="5">
        <v>0.754</v>
      </c>
      <c r="D27" t="s">
        <v>0</v>
      </c>
    </row>
    <row r="28" spans="1:9" x14ac:dyDescent="0.25">
      <c r="B28" s="2">
        <v>0.77500000000000002</v>
      </c>
      <c r="C28" s="2">
        <v>0.76100000000000001</v>
      </c>
    </row>
    <row r="29" spans="1:9" x14ac:dyDescent="0.25">
      <c r="B29" s="2">
        <v>0.77600000000000002</v>
      </c>
      <c r="C29" s="2">
        <v>0.76200000000000001</v>
      </c>
      <c r="D29">
        <f>(C32-C31)/(C32-C28)</f>
        <v>6.6666666666666666E-2</v>
      </c>
    </row>
    <row r="30" spans="1:9" x14ac:dyDescent="0.25">
      <c r="A30">
        <v>0.10059999999999999</v>
      </c>
      <c r="B30" s="2">
        <v>0.76200000000000001</v>
      </c>
      <c r="C30" s="2">
        <v>0.76900000000000002</v>
      </c>
      <c r="D30" t="s">
        <v>0</v>
      </c>
      <c r="E30">
        <f>SUM(C28:C32)/5</f>
        <v>0.76859999999999995</v>
      </c>
      <c r="H30">
        <f>(E30)/A30</f>
        <v>7.6401590457256461</v>
      </c>
    </row>
    <row r="31" spans="1:9" x14ac:dyDescent="0.25">
      <c r="B31" s="2">
        <v>0.76900000000000002</v>
      </c>
      <c r="C31" s="2">
        <v>0.77500000000000002</v>
      </c>
      <c r="D31">
        <f>(C29-C28)/(C32-C28)</f>
        <v>6.6666666666666666E-2</v>
      </c>
    </row>
    <row r="32" spans="1:9" x14ac:dyDescent="0.25">
      <c r="B32" s="2">
        <v>0.76100000000000001</v>
      </c>
      <c r="C32" s="2">
        <v>0.77600000000000002</v>
      </c>
      <c r="D32" t="s">
        <v>0</v>
      </c>
    </row>
  </sheetData>
  <sortState ref="F16:F20">
    <sortCondition ref="F12"/>
  </sortState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A2" sqref="A2:I4"/>
    </sheetView>
  </sheetViews>
  <sheetFormatPr defaultRowHeight="15" x14ac:dyDescent="0.25"/>
  <cols>
    <col min="1" max="1" width="16.5703125" customWidth="1"/>
    <col min="2" max="2" width="14.28515625" customWidth="1"/>
    <col min="3" max="3" width="13.5703125" customWidth="1"/>
    <col min="4" max="4" width="14.28515625" customWidth="1"/>
    <col min="5" max="5" width="11.42578125" customWidth="1"/>
    <col min="6" max="6" width="13.7109375" customWidth="1"/>
    <col min="7" max="7" width="11" customWidth="1"/>
    <col min="8" max="8" width="12.7109375" customWidth="1"/>
    <col min="9" max="9" width="10" customWidth="1"/>
  </cols>
  <sheetData>
    <row r="1" spans="1:19" x14ac:dyDescent="0.25">
      <c r="C1" s="6"/>
      <c r="D1" s="6" t="s">
        <v>11</v>
      </c>
      <c r="E1" s="6" t="s">
        <v>17</v>
      </c>
    </row>
    <row r="2" spans="1:19" x14ac:dyDescent="0.25">
      <c r="A2" s="6"/>
      <c r="B2" s="6" t="s">
        <v>2</v>
      </c>
      <c r="C2" s="6"/>
      <c r="D2" s="6"/>
      <c r="E2" s="6"/>
      <c r="F2" s="6"/>
      <c r="G2" s="6"/>
      <c r="H2" s="6"/>
      <c r="I2" s="6"/>
    </row>
    <row r="3" spans="1:19" x14ac:dyDescent="0.25">
      <c r="A3" s="6" t="s">
        <v>3</v>
      </c>
      <c r="B3" s="6">
        <v>3</v>
      </c>
      <c r="C3" s="6">
        <v>4</v>
      </c>
      <c r="D3" s="6">
        <v>5</v>
      </c>
      <c r="E3" s="6">
        <v>6</v>
      </c>
      <c r="F3" s="6">
        <v>7</v>
      </c>
      <c r="G3" s="6">
        <v>8</v>
      </c>
      <c r="H3" s="6">
        <v>9</v>
      </c>
      <c r="I3" s="6">
        <v>10</v>
      </c>
    </row>
    <row r="4" spans="1:19" x14ac:dyDescent="0.25">
      <c r="A4" s="6" t="s">
        <v>4</v>
      </c>
      <c r="B4" s="6">
        <v>0.94</v>
      </c>
      <c r="C4" s="6">
        <v>0.76</v>
      </c>
      <c r="D4" s="6">
        <v>0.64</v>
      </c>
      <c r="E4" s="6">
        <v>0.56000000000000005</v>
      </c>
      <c r="F4" s="6">
        <v>0.51</v>
      </c>
      <c r="G4" s="6">
        <v>0.47</v>
      </c>
      <c r="H4" s="6">
        <v>0.44</v>
      </c>
      <c r="I4" s="6">
        <v>0.41</v>
      </c>
    </row>
    <row r="5" spans="1:19" x14ac:dyDescent="0.25">
      <c r="K5" s="6"/>
      <c r="L5" s="6"/>
      <c r="M5" s="6"/>
      <c r="N5" s="6"/>
      <c r="O5" s="6"/>
      <c r="P5" s="6"/>
      <c r="Q5" s="6"/>
      <c r="R5" s="6"/>
      <c r="S5" s="6"/>
    </row>
    <row r="6" spans="1:19" x14ac:dyDescent="0.25">
      <c r="A6" s="7" t="s">
        <v>8</v>
      </c>
      <c r="B6" t="s">
        <v>6</v>
      </c>
      <c r="C6" t="s">
        <v>7</v>
      </c>
      <c r="D6" t="s">
        <v>1</v>
      </c>
      <c r="E6" t="s">
        <v>9</v>
      </c>
      <c r="F6" t="s">
        <v>7</v>
      </c>
      <c r="G6" t="s">
        <v>1</v>
      </c>
      <c r="H6" t="s">
        <v>10</v>
      </c>
      <c r="I6" t="s">
        <v>9</v>
      </c>
    </row>
    <row r="8" spans="1:19" x14ac:dyDescent="0.25">
      <c r="B8" s="1">
        <v>0.56499999999999995</v>
      </c>
      <c r="C8" s="1">
        <v>0.56200000000000006</v>
      </c>
    </row>
    <row r="9" spans="1:19" x14ac:dyDescent="0.25">
      <c r="B9" s="1">
        <v>0.56200000000000006</v>
      </c>
      <c r="C9" s="1">
        <v>0.56499999999999995</v>
      </c>
      <c r="D9">
        <f>(C12-C11)/(C12-C8)</f>
        <v>0.47058823529412069</v>
      </c>
    </row>
    <row r="10" spans="1:19" x14ac:dyDescent="0.25">
      <c r="A10">
        <v>0.1016</v>
      </c>
      <c r="B10" s="1">
        <v>0.57099999999999995</v>
      </c>
      <c r="C10" s="1">
        <v>0.56799999999999995</v>
      </c>
      <c r="D10" t="s">
        <v>0</v>
      </c>
      <c r="E10">
        <f>(SUM(C8:C12)/5)</f>
        <v>0.56899999999999995</v>
      </c>
      <c r="H10">
        <f>(E10)/A10</f>
        <v>5.600393700787401</v>
      </c>
    </row>
    <row r="11" spans="1:19" x14ac:dyDescent="0.25">
      <c r="B11" s="1">
        <v>0.57899999999999996</v>
      </c>
      <c r="C11" s="1">
        <v>0.57099999999999995</v>
      </c>
      <c r="D11">
        <f>(C9-C8)/(C12-C8)</f>
        <v>0.17647058823528874</v>
      </c>
    </row>
    <row r="12" spans="1:19" x14ac:dyDescent="0.25">
      <c r="B12" s="1">
        <v>0.56799999999999995</v>
      </c>
      <c r="C12" s="1">
        <v>0.57899999999999996</v>
      </c>
      <c r="D12" t="s">
        <v>0</v>
      </c>
    </row>
    <row r="13" spans="1:19" x14ac:dyDescent="0.25">
      <c r="B13" s="3">
        <v>0.57299999999999995</v>
      </c>
      <c r="C13" s="3">
        <v>0.57199999999999995</v>
      </c>
    </row>
    <row r="14" spans="1:19" x14ac:dyDescent="0.25">
      <c r="B14" s="3">
        <v>0.59099999999999997</v>
      </c>
      <c r="C14" s="3">
        <v>0.57299999999999995</v>
      </c>
      <c r="D14">
        <f>(C16-C15)/(C16-C13)</f>
        <v>9.5238095238095233E-2</v>
      </c>
    </row>
    <row r="15" spans="1:19" x14ac:dyDescent="0.25">
      <c r="B15" s="3">
        <v>0.59299999999999997</v>
      </c>
      <c r="C15" s="3">
        <v>0.59099999999999997</v>
      </c>
      <c r="D15" t="s">
        <v>0</v>
      </c>
    </row>
    <row r="16" spans="1:19" x14ac:dyDescent="0.25">
      <c r="A16">
        <v>0.1016</v>
      </c>
      <c r="B16" s="3">
        <v>0.57199999999999995</v>
      </c>
      <c r="C16" s="3">
        <v>0.59299999999999997</v>
      </c>
      <c r="D16">
        <f>(C14-C13)/(C17-C13)</f>
        <v>-1.74825174825175E-3</v>
      </c>
      <c r="E16">
        <f>(SUM(C13:C16)/4)</f>
        <v>0.58224999999999993</v>
      </c>
      <c r="F16">
        <v>0.56899999999999995</v>
      </c>
      <c r="H16">
        <f>(E16)/(A16)</f>
        <v>5.7308070866141732</v>
      </c>
    </row>
    <row r="17" spans="1:9" x14ac:dyDescent="0.25">
      <c r="B17" s="3"/>
      <c r="C17" s="3"/>
      <c r="D17" t="s">
        <v>0</v>
      </c>
      <c r="F17">
        <v>0.57699999999999996</v>
      </c>
      <c r="G17">
        <f>(F19-F18)/(F19-F16)</f>
        <v>0.38113207547169531</v>
      </c>
    </row>
    <row r="18" spans="1:9" x14ac:dyDescent="0.25">
      <c r="B18" s="4">
        <v>0.60099999999999998</v>
      </c>
      <c r="C18" s="4">
        <v>0.60099999999999998</v>
      </c>
      <c r="F18">
        <v>0.57720000000000005</v>
      </c>
      <c r="G18" t="s">
        <v>0</v>
      </c>
    </row>
    <row r="19" spans="1:9" x14ac:dyDescent="0.25">
      <c r="B19" s="4">
        <v>0.61099999999999999</v>
      </c>
      <c r="C19" s="4">
        <v>0.60499999999999998</v>
      </c>
      <c r="D19">
        <f>(C22-C21)/(C22-C18)</f>
        <v>0</v>
      </c>
      <c r="F19">
        <v>0.58225000000000005</v>
      </c>
      <c r="G19">
        <f>(F17-F16)/(F20-F16)</f>
        <v>0.20942408376963362</v>
      </c>
      <c r="I19">
        <f>(H10+H16+H25+H30)/4</f>
        <v>5.6855104202246407</v>
      </c>
    </row>
    <row r="20" spans="1:9" x14ac:dyDescent="0.25">
      <c r="A20">
        <v>0.1018</v>
      </c>
      <c r="B20" s="4">
        <v>0.60799999999999998</v>
      </c>
      <c r="C20" s="4">
        <v>0.60799999999999998</v>
      </c>
      <c r="D20" t="s">
        <v>0</v>
      </c>
      <c r="E20">
        <f>(SUM(C18:C22)/5)</f>
        <v>0.60719999999999996</v>
      </c>
      <c r="F20" s="11">
        <v>0.60719999999999996</v>
      </c>
      <c r="G20" t="s">
        <v>0</v>
      </c>
      <c r="H20">
        <f>(E20/A20)</f>
        <v>5.9646365422396848</v>
      </c>
    </row>
    <row r="21" spans="1:9" x14ac:dyDescent="0.25">
      <c r="B21" s="4">
        <v>0.60499999999999998</v>
      </c>
      <c r="C21" s="4">
        <v>0.61099999999999999</v>
      </c>
      <c r="D21">
        <f>(C19-C18)/(C22-C18)</f>
        <v>0.4</v>
      </c>
    </row>
    <row r="22" spans="1:9" x14ac:dyDescent="0.25">
      <c r="B22" s="4">
        <v>0.61099999999999999</v>
      </c>
      <c r="C22" s="4">
        <v>0.61099999999999999</v>
      </c>
      <c r="D22" t="s">
        <v>0</v>
      </c>
    </row>
    <row r="23" spans="1:9" x14ac:dyDescent="0.25">
      <c r="B23" s="5">
        <v>0.57199999999999995</v>
      </c>
      <c r="C23" s="5">
        <v>0.57199999999999995</v>
      </c>
    </row>
    <row r="24" spans="1:9" x14ac:dyDescent="0.25">
      <c r="B24" s="5">
        <v>0.57499999999999996</v>
      </c>
      <c r="C24" s="5">
        <v>0.57399999999999995</v>
      </c>
      <c r="D24">
        <f>(C27-C26)/(C27-C23)</f>
        <v>9.0909090909090912E-2</v>
      </c>
    </row>
    <row r="25" spans="1:9" x14ac:dyDescent="0.25">
      <c r="A25">
        <v>0.1014</v>
      </c>
      <c r="B25" s="5">
        <v>0.58299999999999996</v>
      </c>
      <c r="C25" s="5">
        <v>0.57499999999999996</v>
      </c>
      <c r="D25" t="s">
        <v>0</v>
      </c>
      <c r="E25">
        <f>SUM(C23:C27)/5</f>
        <v>0.57720000000000005</v>
      </c>
      <c r="H25">
        <f>(E25)/(A25)</f>
        <v>5.6923076923076925</v>
      </c>
    </row>
    <row r="26" spans="1:9" x14ac:dyDescent="0.25">
      <c r="B26" s="5">
        <v>0.58199999999999996</v>
      </c>
      <c r="C26" s="5">
        <v>0.58199999999999996</v>
      </c>
      <c r="D26">
        <f>(C24-C23)/(C27-C23)</f>
        <v>0.18181818181818182</v>
      </c>
    </row>
    <row r="27" spans="1:9" x14ac:dyDescent="0.25">
      <c r="B27" s="5">
        <v>0.57399999999999995</v>
      </c>
      <c r="C27" s="5">
        <v>0.58299999999999996</v>
      </c>
      <c r="D27" t="s">
        <v>0</v>
      </c>
    </row>
    <row r="28" spans="1:9" x14ac:dyDescent="0.25">
      <c r="B28" s="2">
        <v>0.57799999999999996</v>
      </c>
      <c r="C28" s="2">
        <v>0.56799999999999995</v>
      </c>
    </row>
    <row r="29" spans="1:9" x14ac:dyDescent="0.25">
      <c r="B29" s="2">
        <v>0.58599999999999997</v>
      </c>
      <c r="C29" s="2">
        <v>0.57199999999999995</v>
      </c>
      <c r="D29">
        <f>(C32-C31)/(C32-C28)</f>
        <v>0.27777777777777779</v>
      </c>
    </row>
    <row r="30" spans="1:9" x14ac:dyDescent="0.25">
      <c r="A30">
        <v>0.1009</v>
      </c>
      <c r="B30" s="2">
        <v>0.56799999999999995</v>
      </c>
      <c r="C30" s="2">
        <v>0.57799999999999996</v>
      </c>
      <c r="D30" t="s">
        <v>0</v>
      </c>
      <c r="E30">
        <f>SUM(C28:C32)/5</f>
        <v>0.57699999999999996</v>
      </c>
      <c r="H30">
        <f>(E30)/A30</f>
        <v>5.7185332011892953</v>
      </c>
    </row>
    <row r="31" spans="1:9" x14ac:dyDescent="0.25">
      <c r="B31" s="2">
        <v>0.57199999999999995</v>
      </c>
      <c r="C31" s="2">
        <v>0.58099999999999996</v>
      </c>
      <c r="D31">
        <f>(C29-C28)/(C32-C28)</f>
        <v>0.22222222222222221</v>
      </c>
    </row>
    <row r="32" spans="1:9" x14ac:dyDescent="0.25">
      <c r="B32" s="2">
        <v>0.58099999999999996</v>
      </c>
      <c r="C32" s="2">
        <v>0.58599999999999997</v>
      </c>
      <c r="D32" t="s">
        <v>0</v>
      </c>
    </row>
  </sheetData>
  <sortState ref="F16:F20">
    <sortCondition ref="F12"/>
  </sortState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C18"/>
  <sheetViews>
    <sheetView tabSelected="1" workbookViewId="0">
      <selection activeCell="O18" sqref="O18"/>
    </sheetView>
  </sheetViews>
  <sheetFormatPr defaultRowHeight="15" x14ac:dyDescent="0.25"/>
  <sheetData>
    <row r="12" spans="2:3" x14ac:dyDescent="0.25">
      <c r="B12" t="s">
        <v>18</v>
      </c>
      <c r="C12">
        <v>5.46</v>
      </c>
    </row>
    <row r="13" spans="2:3" x14ac:dyDescent="0.25">
      <c r="B13" t="s">
        <v>19</v>
      </c>
      <c r="C13">
        <v>7.35</v>
      </c>
    </row>
    <row r="14" spans="2:3" x14ac:dyDescent="0.25">
      <c r="B14" t="s">
        <v>20</v>
      </c>
      <c r="C14">
        <v>6.47</v>
      </c>
    </row>
    <row r="15" spans="2:3" x14ac:dyDescent="0.25">
      <c r="B15" t="s">
        <v>21</v>
      </c>
      <c r="C15">
        <v>9.74</v>
      </c>
    </row>
    <row r="16" spans="2:3" x14ac:dyDescent="0.25">
      <c r="B16" t="s">
        <v>22</v>
      </c>
      <c r="C16">
        <v>6.21</v>
      </c>
    </row>
    <row r="17" spans="2:3" x14ac:dyDescent="0.25">
      <c r="B17" t="s">
        <v>23</v>
      </c>
      <c r="C17">
        <v>7.49</v>
      </c>
    </row>
    <row r="18" spans="2:3" x14ac:dyDescent="0.25">
      <c r="B18" t="s">
        <v>24</v>
      </c>
      <c r="C18">
        <v>5.68</v>
      </c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DAY 0</vt:lpstr>
      <vt:lpstr>DAY 03</vt:lpstr>
      <vt:lpstr>DAY 06</vt:lpstr>
      <vt:lpstr>DAY 09</vt:lpstr>
      <vt:lpstr>DAY 12</vt:lpstr>
      <vt:lpstr>DAY 15</vt:lpstr>
      <vt:lpstr>DAY 18</vt:lpstr>
      <vt:lpstr>GRAPH</vt:lpstr>
    </vt:vector>
  </TitlesOfParts>
  <Company>AUT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ycn0289</dc:creator>
  <cp:lastModifiedBy>Stationery</cp:lastModifiedBy>
  <cp:lastPrinted>2015-11-13T03:56:30Z</cp:lastPrinted>
  <dcterms:created xsi:type="dcterms:W3CDTF">2014-10-04T03:30:25Z</dcterms:created>
  <dcterms:modified xsi:type="dcterms:W3CDTF">2015-11-13T03:57:40Z</dcterms:modified>
</cp:coreProperties>
</file>